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https://d.docs.live.net/1f0105cd1efd5500/少林寺拳法関係/2021年度/県連/0504下越ブロック会議/"/>
    </mc:Choice>
  </mc:AlternateContent>
  <xr:revisionPtr revIDLastSave="264" documentId="8_{A3A3B2C6-CC9B-4B25-99A5-16668E517534}" xr6:coauthVersionLast="46" xr6:coauthVersionMax="46" xr10:uidLastSave="{565B2B09-1E36-4562-BF74-D1F7DBA6A22D}"/>
  <bookViews>
    <workbookView xWindow="10830" yWindow="420" windowWidth="17610" windowHeight="12165" xr2:uid="{00000000-000D-0000-FFFF-FFFF00000000}"/>
  </bookViews>
  <sheets>
    <sheet name="参加申込書" sheetId="1" r:id="rId1"/>
    <sheet name="組演武" sheetId="2" r:id="rId2"/>
    <sheet name="単独演武" sheetId="5" r:id="rId3"/>
  </sheets>
  <definedNames>
    <definedName name="_xlnm.Print_Area" localSheetId="0">参加申込書!$S$143:$AE$278</definedName>
    <definedName name="_xlnm.Print_Area" localSheetId="1">組演武!$B$4:$L$90</definedName>
    <definedName name="_xlnm.Print_Area" localSheetId="2">単独演武!$P$85:$AB$134</definedName>
    <definedName name="_xlnm.Print_Titles" localSheetId="1">組演武!$4:$4</definedName>
    <definedName name="_xlnm.Print_Titles" localSheetId="2">単独演武!$4:$4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0" i="5" l="1"/>
  <c r="M70" i="5"/>
  <c r="N69" i="5"/>
  <c r="M69" i="5"/>
  <c r="N68" i="5"/>
  <c r="M68" i="5"/>
  <c r="N67" i="5"/>
  <c r="M67" i="5"/>
  <c r="N66" i="5"/>
  <c r="M66" i="5"/>
  <c r="N65" i="5"/>
  <c r="M65" i="5"/>
  <c r="N64" i="5"/>
  <c r="M64" i="5"/>
  <c r="N63" i="5"/>
  <c r="M63" i="5"/>
  <c r="N62" i="5"/>
  <c r="M62" i="5"/>
  <c r="N61" i="5"/>
  <c r="M61" i="5"/>
  <c r="N60" i="5"/>
  <c r="M60" i="5"/>
  <c r="N59" i="5"/>
  <c r="M59" i="5"/>
  <c r="N58" i="5"/>
  <c r="M58" i="5"/>
  <c r="N57" i="5"/>
  <c r="M57" i="5"/>
  <c r="N56" i="5"/>
  <c r="M56" i="5"/>
  <c r="N55" i="5"/>
  <c r="M55" i="5"/>
  <c r="N54" i="5"/>
  <c r="M54" i="5"/>
  <c r="N53" i="5"/>
  <c r="M53" i="5"/>
  <c r="N52" i="5"/>
  <c r="M52" i="5"/>
  <c r="N51" i="5"/>
  <c r="M51" i="5"/>
  <c r="N50" i="5"/>
  <c r="M50" i="5"/>
  <c r="N49" i="5"/>
  <c r="M49" i="5"/>
  <c r="N48" i="5"/>
  <c r="M48" i="5"/>
  <c r="N47" i="5"/>
  <c r="M47" i="5"/>
  <c r="N46" i="5"/>
  <c r="M46" i="5"/>
  <c r="N45" i="5"/>
  <c r="M45" i="5"/>
  <c r="N44" i="5"/>
  <c r="M44" i="5"/>
  <c r="N43" i="5"/>
  <c r="M43" i="5"/>
  <c r="N42" i="5"/>
  <c r="M42" i="5"/>
  <c r="N41" i="5"/>
  <c r="M41" i="5"/>
  <c r="N40" i="5"/>
  <c r="M40" i="5"/>
  <c r="N39" i="5"/>
  <c r="M39" i="5"/>
  <c r="N38" i="5"/>
  <c r="M38" i="5"/>
  <c r="N37" i="5"/>
  <c r="M37" i="5"/>
  <c r="N36" i="5"/>
  <c r="M36" i="5"/>
  <c r="N35" i="5"/>
  <c r="M35" i="5"/>
  <c r="N34" i="5"/>
  <c r="M34" i="5"/>
  <c r="N33" i="5"/>
  <c r="M33" i="5"/>
  <c r="N32" i="5"/>
  <c r="M32" i="5"/>
  <c r="N31" i="5"/>
  <c r="M31" i="5"/>
  <c r="N30" i="5"/>
  <c r="M30" i="5"/>
  <c r="N29" i="5"/>
  <c r="M29" i="5"/>
  <c r="N28" i="5"/>
  <c r="M28" i="5"/>
  <c r="N27" i="5"/>
  <c r="M27" i="5"/>
  <c r="N26" i="5"/>
  <c r="M26" i="5"/>
  <c r="N25" i="5"/>
  <c r="M25" i="5"/>
  <c r="N24" i="5"/>
  <c r="M24" i="5"/>
  <c r="N23" i="5"/>
  <c r="M23" i="5"/>
  <c r="N22" i="5"/>
  <c r="N21" i="5"/>
  <c r="N20" i="5"/>
  <c r="N19" i="5"/>
  <c r="N18" i="5"/>
  <c r="N17" i="5"/>
  <c r="N16" i="5"/>
  <c r="N15" i="5"/>
  <c r="N14" i="5"/>
  <c r="N13" i="5"/>
  <c r="N12" i="5"/>
  <c r="N11" i="5"/>
  <c r="N10" i="5"/>
  <c r="N9" i="5"/>
  <c r="N8" i="5"/>
  <c r="N7" i="5"/>
  <c r="M22" i="5"/>
  <c r="M21" i="5"/>
  <c r="M20" i="5"/>
  <c r="M19" i="5"/>
  <c r="M18" i="5"/>
  <c r="M17" i="5"/>
  <c r="M16" i="5"/>
  <c r="M15" i="5"/>
  <c r="M14" i="5"/>
  <c r="M13" i="5"/>
  <c r="M12" i="5"/>
  <c r="M11" i="5"/>
  <c r="M10" i="5"/>
  <c r="M9" i="5"/>
  <c r="M8" i="5"/>
  <c r="M7" i="5"/>
  <c r="V7" i="2"/>
  <c r="V77" i="2"/>
  <c r="V76" i="2"/>
  <c r="V75" i="2"/>
  <c r="V74" i="2"/>
  <c r="V73" i="2"/>
  <c r="V72" i="2"/>
  <c r="V71" i="2"/>
  <c r="V70" i="2"/>
  <c r="V69" i="2"/>
  <c r="V68" i="2"/>
  <c r="V67" i="2"/>
  <c r="V66" i="2"/>
  <c r="V65" i="2"/>
  <c r="V64" i="2"/>
  <c r="V63" i="2"/>
  <c r="V62" i="2"/>
  <c r="W30" i="2"/>
  <c r="W29" i="2"/>
  <c r="W28" i="2"/>
  <c r="W27" i="2"/>
  <c r="W26" i="2"/>
  <c r="W25" i="2"/>
  <c r="W24" i="2"/>
  <c r="W23" i="2"/>
  <c r="W22" i="2"/>
  <c r="W21" i="2"/>
  <c r="W20" i="2"/>
  <c r="W19" i="2"/>
  <c r="W18" i="2"/>
  <c r="W17" i="2"/>
  <c r="W16" i="2"/>
  <c r="W15" i="2"/>
  <c r="W14" i="2"/>
  <c r="W13" i="2"/>
  <c r="W12" i="2"/>
  <c r="W11" i="2"/>
  <c r="W10" i="2"/>
  <c r="W9" i="2"/>
  <c r="W8" i="2"/>
  <c r="W7" i="2"/>
  <c r="V30" i="2"/>
  <c r="V29" i="2"/>
  <c r="V28" i="2"/>
  <c r="V27" i="2"/>
  <c r="V26" i="2"/>
  <c r="V25" i="2"/>
  <c r="V24" i="2"/>
  <c r="V23" i="2"/>
  <c r="V22" i="2"/>
  <c r="V21" i="2"/>
  <c r="V20" i="2"/>
  <c r="V19" i="2"/>
  <c r="V18" i="2"/>
  <c r="V17" i="2"/>
  <c r="V16" i="2"/>
  <c r="V15" i="2"/>
  <c r="V14" i="2"/>
  <c r="V13" i="2"/>
  <c r="V12" i="2"/>
  <c r="V11" i="2"/>
  <c r="V10" i="2"/>
  <c r="V9" i="2"/>
  <c r="V8" i="2"/>
  <c r="D35" i="1"/>
  <c r="D34" i="1"/>
  <c r="D33" i="1"/>
  <c r="D32" i="1"/>
  <c r="D31" i="1"/>
  <c r="D30" i="1"/>
  <c r="R132" i="5" l="1"/>
  <c r="R131" i="5"/>
  <c r="R130" i="5"/>
  <c r="R129" i="5"/>
  <c r="R128" i="5"/>
  <c r="R127" i="5"/>
  <c r="R126" i="5"/>
  <c r="R125" i="5"/>
  <c r="R124" i="5"/>
  <c r="R123" i="5"/>
  <c r="R122" i="5"/>
  <c r="R121" i="5"/>
  <c r="R120" i="5"/>
  <c r="R119" i="5"/>
  <c r="R118" i="5"/>
  <c r="R117" i="5"/>
  <c r="S151" i="1" l="1"/>
  <c r="D29" i="1"/>
  <c r="D28" i="1"/>
  <c r="D27" i="1"/>
  <c r="D26" i="1"/>
  <c r="D25" i="1"/>
  <c r="D24" i="1"/>
  <c r="D23" i="1"/>
  <c r="D22" i="1"/>
  <c r="D19" i="1"/>
  <c r="D18" i="1"/>
  <c r="D20" i="1"/>
  <c r="D21" i="1"/>
  <c r="AE277" i="1" l="1"/>
  <c r="AE275" i="1"/>
  <c r="AE273" i="1"/>
  <c r="AE271" i="1"/>
  <c r="AE269" i="1"/>
  <c r="AE267" i="1"/>
  <c r="AE265" i="1"/>
  <c r="AE263" i="1"/>
  <c r="AE261" i="1"/>
  <c r="AE259" i="1"/>
  <c r="AE257" i="1"/>
  <c r="AE255" i="1"/>
  <c r="AE253" i="1"/>
  <c r="AE251" i="1"/>
  <c r="AE249" i="1"/>
  <c r="AE247" i="1"/>
  <c r="AE245" i="1"/>
  <c r="AE243" i="1"/>
  <c r="AE241" i="1"/>
  <c r="AE239" i="1"/>
  <c r="AE237" i="1"/>
  <c r="AE235" i="1"/>
  <c r="AE233" i="1"/>
  <c r="AE231" i="1"/>
  <c r="AE229" i="1"/>
  <c r="AE227" i="1"/>
  <c r="AE225" i="1"/>
  <c r="AE223" i="1"/>
  <c r="AE221" i="1"/>
  <c r="AE219" i="1"/>
  <c r="AE217" i="1"/>
  <c r="AE215" i="1"/>
  <c r="AE213" i="1"/>
  <c r="AE211" i="1"/>
  <c r="AE209" i="1"/>
  <c r="X277" i="1"/>
  <c r="X275" i="1"/>
  <c r="X273" i="1"/>
  <c r="X271" i="1"/>
  <c r="X269" i="1"/>
  <c r="X267" i="1"/>
  <c r="X265" i="1"/>
  <c r="X263" i="1"/>
  <c r="X261" i="1"/>
  <c r="X259" i="1"/>
  <c r="X257" i="1"/>
  <c r="X255" i="1"/>
  <c r="X253" i="1"/>
  <c r="X251" i="1"/>
  <c r="X249" i="1"/>
  <c r="X247" i="1"/>
  <c r="X245" i="1"/>
  <c r="X243" i="1"/>
  <c r="X241" i="1"/>
  <c r="X239" i="1"/>
  <c r="X237" i="1"/>
  <c r="X235" i="1"/>
  <c r="X233" i="1"/>
  <c r="X231" i="1"/>
  <c r="X229" i="1"/>
  <c r="X227" i="1"/>
  <c r="X225" i="1"/>
  <c r="X223" i="1"/>
  <c r="X221" i="1"/>
  <c r="X219" i="1"/>
  <c r="X217" i="1"/>
  <c r="X215" i="1"/>
  <c r="X213" i="1"/>
  <c r="X211" i="1"/>
  <c r="X209" i="1"/>
  <c r="AE203" i="1"/>
  <c r="AE201" i="1"/>
  <c r="AE199" i="1"/>
  <c r="AE197" i="1"/>
  <c r="AE195" i="1"/>
  <c r="AE193" i="1"/>
  <c r="AE191" i="1"/>
  <c r="AE189" i="1"/>
  <c r="AE187" i="1"/>
  <c r="AE185" i="1"/>
  <c r="AE183" i="1"/>
  <c r="AE181" i="1"/>
  <c r="AE179" i="1"/>
  <c r="AE177" i="1"/>
  <c r="AE175" i="1"/>
  <c r="AE173" i="1"/>
  <c r="AE171" i="1"/>
  <c r="AE169" i="1"/>
  <c r="AE167" i="1"/>
  <c r="AE165" i="1"/>
  <c r="AE163" i="1"/>
  <c r="AE161" i="1"/>
  <c r="AE159" i="1"/>
  <c r="AE157" i="1"/>
  <c r="AE155" i="1"/>
  <c r="X203" i="1"/>
  <c r="X201" i="1"/>
  <c r="X199" i="1"/>
  <c r="X197" i="1"/>
  <c r="X195" i="1"/>
  <c r="X193" i="1"/>
  <c r="X191" i="1"/>
  <c r="X189" i="1"/>
  <c r="X187" i="1"/>
  <c r="X185" i="1"/>
  <c r="X183" i="1"/>
  <c r="X181" i="1"/>
  <c r="X179" i="1"/>
  <c r="X177" i="1"/>
  <c r="X175" i="1"/>
  <c r="X173" i="1"/>
  <c r="X171" i="1"/>
  <c r="X169" i="1"/>
  <c r="X167" i="1"/>
  <c r="X165" i="1"/>
  <c r="X163" i="1"/>
  <c r="X161" i="1"/>
  <c r="X159" i="1"/>
  <c r="X157" i="1"/>
  <c r="X155" i="1"/>
  <c r="AD277" i="1"/>
  <c r="AD275" i="1"/>
  <c r="AD273" i="1"/>
  <c r="AD271" i="1"/>
  <c r="AD269" i="1"/>
  <c r="AD267" i="1"/>
  <c r="AD265" i="1"/>
  <c r="AD263" i="1"/>
  <c r="AD261" i="1"/>
  <c r="AD259" i="1"/>
  <c r="AD257" i="1"/>
  <c r="AD255" i="1"/>
  <c r="AD253" i="1"/>
  <c r="AD251" i="1"/>
  <c r="AD249" i="1"/>
  <c r="AD247" i="1"/>
  <c r="AD245" i="1"/>
  <c r="AD243" i="1"/>
  <c r="AD241" i="1"/>
  <c r="AD239" i="1"/>
  <c r="AD237" i="1"/>
  <c r="AD235" i="1"/>
  <c r="AD233" i="1"/>
  <c r="AD231" i="1"/>
  <c r="AD229" i="1"/>
  <c r="AD227" i="1"/>
  <c r="AD225" i="1"/>
  <c r="AD223" i="1"/>
  <c r="AD221" i="1"/>
  <c r="AD219" i="1"/>
  <c r="AD217" i="1"/>
  <c r="AD215" i="1"/>
  <c r="AD213" i="1"/>
  <c r="AD211" i="1"/>
  <c r="AD209" i="1"/>
  <c r="W277" i="1"/>
  <c r="W275" i="1"/>
  <c r="W273" i="1"/>
  <c r="W271" i="1"/>
  <c r="W269" i="1"/>
  <c r="W267" i="1"/>
  <c r="W265" i="1"/>
  <c r="W263" i="1"/>
  <c r="W261" i="1"/>
  <c r="W259" i="1"/>
  <c r="W257" i="1"/>
  <c r="W255" i="1"/>
  <c r="W253" i="1"/>
  <c r="W251" i="1"/>
  <c r="W249" i="1"/>
  <c r="W247" i="1"/>
  <c r="W245" i="1"/>
  <c r="W243" i="1"/>
  <c r="W241" i="1"/>
  <c r="W239" i="1"/>
  <c r="W237" i="1"/>
  <c r="W235" i="1"/>
  <c r="W233" i="1"/>
  <c r="W231" i="1"/>
  <c r="W229" i="1"/>
  <c r="W227" i="1"/>
  <c r="W225" i="1"/>
  <c r="W223" i="1"/>
  <c r="W221" i="1"/>
  <c r="W219" i="1"/>
  <c r="W217" i="1"/>
  <c r="W215" i="1"/>
  <c r="W213" i="1"/>
  <c r="W211" i="1"/>
  <c r="W209" i="1"/>
  <c r="AD203" i="1"/>
  <c r="AD201" i="1"/>
  <c r="AD199" i="1"/>
  <c r="AD197" i="1"/>
  <c r="AD195" i="1"/>
  <c r="AD193" i="1"/>
  <c r="AD191" i="1"/>
  <c r="AD189" i="1"/>
  <c r="AD187" i="1"/>
  <c r="AD185" i="1"/>
  <c r="AD183" i="1"/>
  <c r="AD181" i="1"/>
  <c r="AD179" i="1"/>
  <c r="AD177" i="1"/>
  <c r="AD175" i="1"/>
  <c r="AD173" i="1"/>
  <c r="AD171" i="1"/>
  <c r="AD169" i="1"/>
  <c r="AD167" i="1"/>
  <c r="AD165" i="1"/>
  <c r="AD163" i="1"/>
  <c r="AD161" i="1"/>
  <c r="AD159" i="1"/>
  <c r="AD157" i="1"/>
  <c r="AD155" i="1"/>
  <c r="W203" i="1"/>
  <c r="W201" i="1"/>
  <c r="W199" i="1"/>
  <c r="W197" i="1"/>
  <c r="W195" i="1"/>
  <c r="W193" i="1"/>
  <c r="W191" i="1"/>
  <c r="W189" i="1"/>
  <c r="W187" i="1"/>
  <c r="W185" i="1"/>
  <c r="W183" i="1"/>
  <c r="W181" i="1"/>
  <c r="W179" i="1"/>
  <c r="W177" i="1"/>
  <c r="W175" i="1"/>
  <c r="W173" i="1"/>
  <c r="W171" i="1"/>
  <c r="W169" i="1"/>
  <c r="W167" i="1"/>
  <c r="W165" i="1"/>
  <c r="W163" i="1"/>
  <c r="W161" i="1"/>
  <c r="W159" i="1"/>
  <c r="W157" i="1"/>
  <c r="W155" i="1"/>
  <c r="AC277" i="1"/>
  <c r="AC275" i="1"/>
  <c r="AC273" i="1"/>
  <c r="AC271" i="1"/>
  <c r="AC269" i="1"/>
  <c r="AC267" i="1"/>
  <c r="AC265" i="1"/>
  <c r="AC263" i="1"/>
  <c r="AC261" i="1"/>
  <c r="AC259" i="1"/>
  <c r="AC257" i="1"/>
  <c r="AC255" i="1"/>
  <c r="AC253" i="1"/>
  <c r="AC251" i="1"/>
  <c r="AC249" i="1"/>
  <c r="AC247" i="1"/>
  <c r="AC245" i="1"/>
  <c r="AC243" i="1"/>
  <c r="AC241" i="1"/>
  <c r="AC239" i="1"/>
  <c r="AC237" i="1"/>
  <c r="AC235" i="1"/>
  <c r="AC233" i="1"/>
  <c r="AC231" i="1"/>
  <c r="AC229" i="1"/>
  <c r="AC227" i="1"/>
  <c r="AC225" i="1"/>
  <c r="AC223" i="1"/>
  <c r="AC221" i="1"/>
  <c r="AC219" i="1"/>
  <c r="AC217" i="1"/>
  <c r="AC215" i="1"/>
  <c r="AC213" i="1"/>
  <c r="AC211" i="1"/>
  <c r="AC209" i="1"/>
  <c r="V277" i="1"/>
  <c r="V275" i="1"/>
  <c r="V273" i="1"/>
  <c r="V271" i="1"/>
  <c r="V269" i="1"/>
  <c r="V267" i="1"/>
  <c r="V265" i="1"/>
  <c r="V263" i="1"/>
  <c r="V261" i="1"/>
  <c r="V259" i="1"/>
  <c r="V257" i="1"/>
  <c r="V255" i="1"/>
  <c r="V253" i="1"/>
  <c r="V251" i="1"/>
  <c r="V249" i="1"/>
  <c r="V247" i="1"/>
  <c r="V245" i="1"/>
  <c r="V243" i="1"/>
  <c r="V241" i="1"/>
  <c r="V239" i="1"/>
  <c r="V237" i="1"/>
  <c r="V235" i="1"/>
  <c r="V233" i="1"/>
  <c r="V231" i="1"/>
  <c r="V229" i="1"/>
  <c r="V227" i="1"/>
  <c r="V225" i="1"/>
  <c r="V223" i="1"/>
  <c r="V221" i="1"/>
  <c r="V219" i="1"/>
  <c r="V217" i="1"/>
  <c r="V215" i="1"/>
  <c r="V213" i="1"/>
  <c r="V211" i="1"/>
  <c r="V209" i="1"/>
  <c r="AC203" i="1"/>
  <c r="AC201" i="1"/>
  <c r="AC199" i="1"/>
  <c r="AC197" i="1"/>
  <c r="AC195" i="1"/>
  <c r="AC193" i="1"/>
  <c r="AC191" i="1"/>
  <c r="AC189" i="1"/>
  <c r="AC187" i="1"/>
  <c r="AC185" i="1"/>
  <c r="AC183" i="1"/>
  <c r="AC181" i="1"/>
  <c r="AC179" i="1"/>
  <c r="AC177" i="1"/>
  <c r="AC175" i="1"/>
  <c r="AC173" i="1"/>
  <c r="AC171" i="1"/>
  <c r="AC169" i="1"/>
  <c r="AC167" i="1"/>
  <c r="AC165" i="1"/>
  <c r="AC163" i="1"/>
  <c r="AC161" i="1"/>
  <c r="AC159" i="1"/>
  <c r="AC157" i="1"/>
  <c r="AC155" i="1"/>
  <c r="V203" i="1"/>
  <c r="V201" i="1"/>
  <c r="V199" i="1"/>
  <c r="V197" i="1"/>
  <c r="V195" i="1"/>
  <c r="V193" i="1"/>
  <c r="V191" i="1"/>
  <c r="V189" i="1"/>
  <c r="V187" i="1"/>
  <c r="V185" i="1"/>
  <c r="V183" i="1"/>
  <c r="V181" i="1"/>
  <c r="V179" i="1"/>
  <c r="V177" i="1"/>
  <c r="V175" i="1"/>
  <c r="V173" i="1"/>
  <c r="V171" i="1"/>
  <c r="V169" i="1"/>
  <c r="V167" i="1"/>
  <c r="V165" i="1"/>
  <c r="V163" i="1"/>
  <c r="V161" i="1"/>
  <c r="V159" i="1"/>
  <c r="V157" i="1"/>
  <c r="V155" i="1"/>
  <c r="I27" i="5"/>
  <c r="G27" i="5" s="1"/>
  <c r="I28" i="5"/>
  <c r="G28" i="5" s="1"/>
  <c r="I29" i="5"/>
  <c r="G29" i="5" s="1"/>
  <c r="I30" i="5"/>
  <c r="G30" i="5" s="1"/>
  <c r="Y111" i="5"/>
  <c r="Y110" i="5"/>
  <c r="Y109" i="5"/>
  <c r="Y108" i="5"/>
  <c r="Y107" i="5"/>
  <c r="Y106" i="5"/>
  <c r="Y105" i="5"/>
  <c r="Y104" i="5"/>
  <c r="Y103" i="5"/>
  <c r="Y102" i="5"/>
  <c r="Y101" i="5"/>
  <c r="Y100" i="5"/>
  <c r="Y99" i="5"/>
  <c r="Y98" i="5"/>
  <c r="Y97" i="5"/>
  <c r="Y96" i="5"/>
  <c r="Y95" i="5"/>
  <c r="Y94" i="5"/>
  <c r="Y93" i="5"/>
  <c r="Y92" i="5"/>
  <c r="Y91" i="5"/>
  <c r="Y90" i="5"/>
  <c r="Y89" i="5"/>
  <c r="Y88" i="5"/>
  <c r="R111" i="5"/>
  <c r="R110" i="5"/>
  <c r="R109" i="5"/>
  <c r="R108" i="5"/>
  <c r="R107" i="5"/>
  <c r="R106" i="5"/>
  <c r="R105" i="5"/>
  <c r="R104" i="5"/>
  <c r="R103" i="5"/>
  <c r="R102" i="5"/>
  <c r="R101" i="5"/>
  <c r="R100" i="5"/>
  <c r="R99" i="5"/>
  <c r="R98" i="5"/>
  <c r="R97" i="5"/>
  <c r="R96" i="5"/>
  <c r="R95" i="5"/>
  <c r="R94" i="5"/>
  <c r="R93" i="5"/>
  <c r="R92" i="5"/>
  <c r="R91" i="5"/>
  <c r="R90" i="5"/>
  <c r="R89" i="5"/>
  <c r="R88" i="5"/>
  <c r="C30" i="5" l="1"/>
  <c r="Q111" i="5" s="1"/>
  <c r="L30" i="5"/>
  <c r="C29" i="5"/>
  <c r="Q110" i="5" s="1"/>
  <c r="L29" i="5"/>
  <c r="C28" i="5"/>
  <c r="Q109" i="5" s="1"/>
  <c r="L28" i="5"/>
  <c r="C27" i="5"/>
  <c r="Q108" i="5" s="1"/>
  <c r="L27" i="5"/>
  <c r="J30" i="5"/>
  <c r="J29" i="5"/>
  <c r="E29" i="5"/>
  <c r="S110" i="5" s="1"/>
  <c r="J28" i="5"/>
  <c r="J27" i="5"/>
  <c r="E27" i="5"/>
  <c r="S108" i="5" s="1"/>
  <c r="E30" i="5"/>
  <c r="S111" i="5" s="1"/>
  <c r="E28" i="5"/>
  <c r="S109" i="5" s="1"/>
  <c r="R115" i="5"/>
  <c r="P115" i="5"/>
  <c r="Y86" i="5"/>
  <c r="R86" i="5"/>
  <c r="W86" i="5"/>
  <c r="P86" i="5"/>
  <c r="B1" i="1"/>
  <c r="I54" i="5"/>
  <c r="G54" i="5" s="1"/>
  <c r="I53" i="5"/>
  <c r="G53" i="5" s="1"/>
  <c r="I52" i="5"/>
  <c r="G52" i="5" s="1"/>
  <c r="I51" i="5"/>
  <c r="G51" i="5" s="1"/>
  <c r="I50" i="5"/>
  <c r="G50" i="5" s="1"/>
  <c r="I49" i="5"/>
  <c r="G49" i="5" s="1"/>
  <c r="I48" i="5"/>
  <c r="G48" i="5" s="1"/>
  <c r="I47" i="5"/>
  <c r="G47" i="5" s="1"/>
  <c r="I46" i="5"/>
  <c r="G46" i="5" s="1"/>
  <c r="I45" i="5"/>
  <c r="G45" i="5" s="1"/>
  <c r="I44" i="5"/>
  <c r="G44" i="5" s="1"/>
  <c r="I43" i="5"/>
  <c r="G43" i="5" s="1"/>
  <c r="I42" i="5"/>
  <c r="G42" i="5" s="1"/>
  <c r="I24" i="5"/>
  <c r="G24" i="5" s="1"/>
  <c r="I23" i="5"/>
  <c r="G23" i="5" s="1"/>
  <c r="I22" i="5"/>
  <c r="G22" i="5" s="1"/>
  <c r="I21" i="5"/>
  <c r="G21" i="5" s="1"/>
  <c r="I20" i="5"/>
  <c r="G20" i="5" s="1"/>
  <c r="I19" i="5"/>
  <c r="G19" i="5" s="1"/>
  <c r="I18" i="5"/>
  <c r="G18" i="5" s="1"/>
  <c r="I17" i="5"/>
  <c r="G17" i="5" s="1"/>
  <c r="I26" i="5"/>
  <c r="G26" i="5" s="1"/>
  <c r="I25" i="5"/>
  <c r="G25" i="5" s="1"/>
  <c r="I80" i="5"/>
  <c r="C80" i="5" s="1"/>
  <c r="Q132" i="5" s="1"/>
  <c r="I79" i="5"/>
  <c r="C79" i="5" s="1"/>
  <c r="Q131" i="5" s="1"/>
  <c r="I78" i="5"/>
  <c r="G78" i="5" s="1"/>
  <c r="I77" i="5"/>
  <c r="G77" i="5" s="1"/>
  <c r="I76" i="5"/>
  <c r="J76" i="5" s="1"/>
  <c r="I75" i="5"/>
  <c r="G75" i="5" s="1"/>
  <c r="I74" i="5"/>
  <c r="G74" i="5" s="1"/>
  <c r="I73" i="5"/>
  <c r="E73" i="5" s="1"/>
  <c r="S125" i="5" s="1"/>
  <c r="I72" i="5"/>
  <c r="E72" i="5" s="1"/>
  <c r="S124" i="5" s="1"/>
  <c r="I71" i="5"/>
  <c r="C71" i="5" s="1"/>
  <c r="Q123" i="5" s="1"/>
  <c r="I59" i="5"/>
  <c r="I58" i="5"/>
  <c r="I57" i="5"/>
  <c r="I56" i="5"/>
  <c r="G56" i="5" s="1"/>
  <c r="I55" i="5"/>
  <c r="G55" i="5" s="1"/>
  <c r="I16" i="5"/>
  <c r="G16" i="5" s="1"/>
  <c r="I15" i="5"/>
  <c r="G15" i="5" s="1"/>
  <c r="I14" i="5"/>
  <c r="I13" i="5"/>
  <c r="G13" i="5" s="1"/>
  <c r="I12" i="5"/>
  <c r="G12" i="5" s="1"/>
  <c r="I11" i="5"/>
  <c r="G57" i="5" l="1"/>
  <c r="L57" i="5" s="1"/>
  <c r="G58" i="5"/>
  <c r="AB110" i="5" s="1"/>
  <c r="G59" i="5"/>
  <c r="L59" i="5" s="1"/>
  <c r="G14" i="5"/>
  <c r="L14" i="5" s="1"/>
  <c r="G11" i="5"/>
  <c r="L11" i="5" s="1"/>
  <c r="L74" i="5"/>
  <c r="U126" i="5"/>
  <c r="L75" i="5"/>
  <c r="U127" i="5"/>
  <c r="L77" i="5"/>
  <c r="U129" i="5"/>
  <c r="L78" i="5"/>
  <c r="U130" i="5"/>
  <c r="J26" i="5"/>
  <c r="F26" i="5" s="1"/>
  <c r="T107" i="5" s="1"/>
  <c r="L26" i="5"/>
  <c r="J24" i="5"/>
  <c r="K24" i="5" s="1"/>
  <c r="L24" i="5"/>
  <c r="J46" i="5"/>
  <c r="F46" i="5" s="1"/>
  <c r="AA98" i="5" s="1"/>
  <c r="L46" i="5"/>
  <c r="J54" i="5"/>
  <c r="F54" i="5" s="1"/>
  <c r="AA106" i="5" s="1"/>
  <c r="L54" i="5"/>
  <c r="J48" i="5"/>
  <c r="K48" i="5" s="1"/>
  <c r="L48" i="5"/>
  <c r="E15" i="5"/>
  <c r="S96" i="5" s="1"/>
  <c r="L15" i="5"/>
  <c r="J19" i="5"/>
  <c r="K19" i="5" s="1"/>
  <c r="L19" i="5"/>
  <c r="J49" i="5"/>
  <c r="F49" i="5" s="1"/>
  <c r="AA101" i="5" s="1"/>
  <c r="L49" i="5"/>
  <c r="E55" i="5"/>
  <c r="Z107" i="5" s="1"/>
  <c r="L55" i="5"/>
  <c r="J20" i="5"/>
  <c r="F20" i="5" s="1"/>
  <c r="T101" i="5" s="1"/>
  <c r="L20" i="5"/>
  <c r="J42" i="5"/>
  <c r="K42" i="5" s="1"/>
  <c r="L42" i="5"/>
  <c r="J50" i="5"/>
  <c r="F50" i="5" s="1"/>
  <c r="AA102" i="5" s="1"/>
  <c r="L50" i="5"/>
  <c r="J17" i="5"/>
  <c r="F17" i="5" s="1"/>
  <c r="T98" i="5" s="1"/>
  <c r="L17" i="5"/>
  <c r="C56" i="5"/>
  <c r="X108" i="5" s="1"/>
  <c r="L56" i="5"/>
  <c r="J21" i="5"/>
  <c r="K21" i="5" s="1"/>
  <c r="L21" i="5"/>
  <c r="J43" i="5"/>
  <c r="K43" i="5" s="1"/>
  <c r="L43" i="5"/>
  <c r="J51" i="5"/>
  <c r="F51" i="5" s="1"/>
  <c r="AA103" i="5" s="1"/>
  <c r="L51" i="5"/>
  <c r="J18" i="5"/>
  <c r="F18" i="5" s="1"/>
  <c r="T99" i="5" s="1"/>
  <c r="L18" i="5"/>
  <c r="J12" i="5"/>
  <c r="K12" i="5" s="1"/>
  <c r="L12" i="5"/>
  <c r="J22" i="5"/>
  <c r="F22" i="5" s="1"/>
  <c r="T103" i="5" s="1"/>
  <c r="L22" i="5"/>
  <c r="J44" i="5"/>
  <c r="F44" i="5" s="1"/>
  <c r="AA96" i="5" s="1"/>
  <c r="L44" i="5"/>
  <c r="J52" i="5"/>
  <c r="K52" i="5" s="1"/>
  <c r="L52" i="5"/>
  <c r="J47" i="5"/>
  <c r="F47" i="5" s="1"/>
  <c r="AA99" i="5" s="1"/>
  <c r="L47" i="5"/>
  <c r="E16" i="5"/>
  <c r="S97" i="5" s="1"/>
  <c r="L16" i="5"/>
  <c r="J25" i="5"/>
  <c r="F25" i="5" s="1"/>
  <c r="T106" i="5" s="1"/>
  <c r="L25" i="5"/>
  <c r="J23" i="5"/>
  <c r="K23" i="5" s="1"/>
  <c r="L23" i="5"/>
  <c r="J45" i="5"/>
  <c r="K45" i="5" s="1"/>
  <c r="L45" i="5"/>
  <c r="J53" i="5"/>
  <c r="F53" i="5" s="1"/>
  <c r="AA105" i="5" s="1"/>
  <c r="L53" i="5"/>
  <c r="K76" i="5"/>
  <c r="F76" i="5"/>
  <c r="T128" i="5" s="1"/>
  <c r="F27" i="5"/>
  <c r="T108" i="5" s="1"/>
  <c r="K27" i="5"/>
  <c r="K28" i="5"/>
  <c r="F28" i="5"/>
  <c r="T109" i="5" s="1"/>
  <c r="F29" i="5"/>
  <c r="T110" i="5" s="1"/>
  <c r="K29" i="5"/>
  <c r="K30" i="5"/>
  <c r="F30" i="5"/>
  <c r="T111" i="5" s="1"/>
  <c r="E13" i="5"/>
  <c r="S94" i="5" s="1"/>
  <c r="L13" i="5"/>
  <c r="B4" i="5"/>
  <c r="P85" i="5" s="1"/>
  <c r="E48" i="5"/>
  <c r="Z100" i="5" s="1"/>
  <c r="E47" i="5"/>
  <c r="Z99" i="5" s="1"/>
  <c r="E53" i="5"/>
  <c r="Z105" i="5" s="1"/>
  <c r="U108" i="5"/>
  <c r="E45" i="5"/>
  <c r="Z97" i="5" s="1"/>
  <c r="U109" i="5"/>
  <c r="U110" i="5"/>
  <c r="U111" i="5"/>
  <c r="C44" i="5"/>
  <c r="X96" i="5" s="1"/>
  <c r="C52" i="5"/>
  <c r="X104" i="5" s="1"/>
  <c r="AB109" i="5"/>
  <c r="E44" i="5"/>
  <c r="Z96" i="5" s="1"/>
  <c r="C48" i="5"/>
  <c r="X100" i="5" s="1"/>
  <c r="E52" i="5"/>
  <c r="Z104" i="5" s="1"/>
  <c r="C43" i="5"/>
  <c r="X95" i="5" s="1"/>
  <c r="C47" i="5"/>
  <c r="X99" i="5" s="1"/>
  <c r="C51" i="5"/>
  <c r="X103" i="5" s="1"/>
  <c r="C17" i="5"/>
  <c r="Q98" i="5" s="1"/>
  <c r="C21" i="5"/>
  <c r="Q102" i="5" s="1"/>
  <c r="C42" i="5"/>
  <c r="X94" i="5" s="1"/>
  <c r="C50" i="5"/>
  <c r="X102" i="5" s="1"/>
  <c r="E42" i="5"/>
  <c r="Z94" i="5" s="1"/>
  <c r="C45" i="5"/>
  <c r="X97" i="5" s="1"/>
  <c r="E50" i="5"/>
  <c r="Z102" i="5" s="1"/>
  <c r="C53" i="5"/>
  <c r="X105" i="5" s="1"/>
  <c r="E43" i="5"/>
  <c r="Z95" i="5" s="1"/>
  <c r="C46" i="5"/>
  <c r="X98" i="5" s="1"/>
  <c r="E51" i="5"/>
  <c r="Z103" i="5" s="1"/>
  <c r="C54" i="5"/>
  <c r="X106" i="5" s="1"/>
  <c r="E46" i="5"/>
  <c r="Z98" i="5" s="1"/>
  <c r="C49" i="5"/>
  <c r="X101" i="5" s="1"/>
  <c r="E54" i="5"/>
  <c r="Z106" i="5" s="1"/>
  <c r="E25" i="5"/>
  <c r="S106" i="5" s="1"/>
  <c r="C20" i="5"/>
  <c r="Q101" i="5" s="1"/>
  <c r="E49" i="5"/>
  <c r="Z101" i="5" s="1"/>
  <c r="C23" i="5"/>
  <c r="Q104" i="5" s="1"/>
  <c r="C18" i="5"/>
  <c r="Q99" i="5" s="1"/>
  <c r="C24" i="5"/>
  <c r="Q105" i="5" s="1"/>
  <c r="C19" i="5"/>
  <c r="Q100" i="5" s="1"/>
  <c r="C22" i="5"/>
  <c r="Q103" i="5" s="1"/>
  <c r="E17" i="5"/>
  <c r="S98" i="5" s="1"/>
  <c r="E18" i="5"/>
  <c r="S99" i="5" s="1"/>
  <c r="E19" i="5"/>
  <c r="S100" i="5" s="1"/>
  <c r="E20" i="5"/>
  <c r="S101" i="5" s="1"/>
  <c r="E21" i="5"/>
  <c r="S102" i="5" s="1"/>
  <c r="E22" i="5"/>
  <c r="S103" i="5" s="1"/>
  <c r="E23" i="5"/>
  <c r="S104" i="5" s="1"/>
  <c r="E24" i="5"/>
  <c r="S105" i="5" s="1"/>
  <c r="E26" i="5"/>
  <c r="S107" i="5" s="1"/>
  <c r="C25" i="5"/>
  <c r="Q106" i="5" s="1"/>
  <c r="C26" i="5"/>
  <c r="Q107" i="5" s="1"/>
  <c r="J72" i="5"/>
  <c r="E58" i="5"/>
  <c r="Z110" i="5" s="1"/>
  <c r="C59" i="5"/>
  <c r="X111" i="5" s="1"/>
  <c r="G73" i="5"/>
  <c r="C76" i="5"/>
  <c r="Q128" i="5" s="1"/>
  <c r="C72" i="5"/>
  <c r="Q124" i="5" s="1"/>
  <c r="C75" i="5"/>
  <c r="Q127" i="5" s="1"/>
  <c r="C58" i="5"/>
  <c r="X110" i="5" s="1"/>
  <c r="J73" i="5"/>
  <c r="G80" i="5"/>
  <c r="E14" i="5"/>
  <c r="S95" i="5" s="1"/>
  <c r="J80" i="5"/>
  <c r="C73" i="5"/>
  <c r="Q125" i="5" s="1"/>
  <c r="E80" i="5"/>
  <c r="S132" i="5" s="1"/>
  <c r="J15" i="5"/>
  <c r="J58" i="5"/>
  <c r="J75" i="5"/>
  <c r="C77" i="5"/>
  <c r="Q129" i="5" s="1"/>
  <c r="J14" i="5"/>
  <c r="J16" i="5"/>
  <c r="C14" i="5"/>
  <c r="Q95" i="5" s="1"/>
  <c r="E77" i="5"/>
  <c r="S129" i="5" s="1"/>
  <c r="C15" i="5"/>
  <c r="Q96" i="5" s="1"/>
  <c r="C16" i="5"/>
  <c r="Q97" i="5" s="1"/>
  <c r="E59" i="5"/>
  <c r="Z111" i="5" s="1"/>
  <c r="E75" i="5"/>
  <c r="S127" i="5" s="1"/>
  <c r="G72" i="5"/>
  <c r="E76" i="5"/>
  <c r="S128" i="5" s="1"/>
  <c r="J77" i="5"/>
  <c r="C74" i="5"/>
  <c r="Q126" i="5" s="1"/>
  <c r="J59" i="5"/>
  <c r="C13" i="5"/>
  <c r="Q94" i="5" s="1"/>
  <c r="E78" i="5"/>
  <c r="S130" i="5" s="1"/>
  <c r="C55" i="5"/>
  <c r="X107" i="5" s="1"/>
  <c r="C57" i="5"/>
  <c r="X109" i="5" s="1"/>
  <c r="J13" i="5"/>
  <c r="E57" i="5"/>
  <c r="Z109" i="5" s="1"/>
  <c r="J57" i="5"/>
  <c r="G76" i="5"/>
  <c r="C78" i="5"/>
  <c r="Q130" i="5" s="1"/>
  <c r="J56" i="5"/>
  <c r="E56" i="5"/>
  <c r="Z108" i="5" s="1"/>
  <c r="C11" i="5"/>
  <c r="Q92" i="5" s="1"/>
  <c r="E11" i="5"/>
  <c r="S92" i="5" s="1"/>
  <c r="C12" i="5"/>
  <c r="Q93" i="5" s="1"/>
  <c r="G79" i="5"/>
  <c r="J79" i="5"/>
  <c r="E79" i="5"/>
  <c r="S131" i="5" s="1"/>
  <c r="J11" i="5"/>
  <c r="E12" i="5"/>
  <c r="S93" i="5" s="1"/>
  <c r="J55" i="5"/>
  <c r="G71" i="5"/>
  <c r="J71" i="5"/>
  <c r="E71" i="5"/>
  <c r="S123" i="5" s="1"/>
  <c r="J78" i="5"/>
  <c r="E74" i="5"/>
  <c r="S126" i="5" s="1"/>
  <c r="J74" i="5"/>
  <c r="O90" i="2"/>
  <c r="H90" i="2" s="1"/>
  <c r="N90" i="2"/>
  <c r="G90" i="2" s="1"/>
  <c r="T90" i="2" s="1"/>
  <c r="O89" i="2"/>
  <c r="H89" i="2" s="1"/>
  <c r="N89" i="2"/>
  <c r="P89" i="2" s="1"/>
  <c r="O88" i="2"/>
  <c r="L88" i="2" s="1"/>
  <c r="U88" i="2" s="1"/>
  <c r="N88" i="2"/>
  <c r="P88" i="2" s="1"/>
  <c r="O87" i="2"/>
  <c r="Q87" i="2" s="1"/>
  <c r="N87" i="2"/>
  <c r="G87" i="2" s="1"/>
  <c r="T87" i="2" s="1"/>
  <c r="O86" i="2"/>
  <c r="H86" i="2" s="1"/>
  <c r="N86" i="2"/>
  <c r="G86" i="2" s="1"/>
  <c r="T86" i="2" s="1"/>
  <c r="O85" i="2"/>
  <c r="H85" i="2" s="1"/>
  <c r="N85" i="2"/>
  <c r="P85" i="2" s="1"/>
  <c r="O84" i="2"/>
  <c r="Q84" i="2" s="1"/>
  <c r="K84" i="2" s="1"/>
  <c r="N84" i="2"/>
  <c r="P84" i="2" s="1"/>
  <c r="O77" i="2"/>
  <c r="H77" i="2" s="1"/>
  <c r="N77" i="2"/>
  <c r="G77" i="2" s="1"/>
  <c r="T77" i="2" s="1"/>
  <c r="O76" i="2"/>
  <c r="H76" i="2" s="1"/>
  <c r="N76" i="2"/>
  <c r="P76" i="2" s="1"/>
  <c r="O75" i="2"/>
  <c r="L75" i="2" s="1"/>
  <c r="U75" i="2" s="1"/>
  <c r="N75" i="2"/>
  <c r="P75" i="2" s="1"/>
  <c r="O74" i="2"/>
  <c r="Q74" i="2" s="1"/>
  <c r="N74" i="2"/>
  <c r="G74" i="2" s="1"/>
  <c r="T74" i="2" s="1"/>
  <c r="O73" i="2"/>
  <c r="H73" i="2" s="1"/>
  <c r="N73" i="2"/>
  <c r="G73" i="2" s="1"/>
  <c r="T73" i="2" s="1"/>
  <c r="O72" i="2"/>
  <c r="H72" i="2" s="1"/>
  <c r="N72" i="2"/>
  <c r="P72" i="2" s="1"/>
  <c r="O71" i="2"/>
  <c r="Q71" i="2" s="1"/>
  <c r="K71" i="2" s="1"/>
  <c r="N71" i="2"/>
  <c r="P71" i="2" s="1"/>
  <c r="O70" i="2"/>
  <c r="Q70" i="2" s="1"/>
  <c r="N70" i="2"/>
  <c r="G70" i="2" s="1"/>
  <c r="T70" i="2" s="1"/>
  <c r="O69" i="2"/>
  <c r="H69" i="2" s="1"/>
  <c r="N69" i="2"/>
  <c r="G69" i="2" s="1"/>
  <c r="T69" i="2" s="1"/>
  <c r="O68" i="2"/>
  <c r="Q68" i="2" s="1"/>
  <c r="N68" i="2"/>
  <c r="E68" i="2" s="1"/>
  <c r="O67" i="2"/>
  <c r="Q67" i="2" s="1"/>
  <c r="K67" i="2" s="1"/>
  <c r="N67" i="2"/>
  <c r="P67" i="2" s="1"/>
  <c r="O66" i="2"/>
  <c r="Q66" i="2" s="1"/>
  <c r="N66" i="2"/>
  <c r="G66" i="2" s="1"/>
  <c r="T66" i="2" s="1"/>
  <c r="O65" i="2"/>
  <c r="H65" i="2" s="1"/>
  <c r="N65" i="2"/>
  <c r="P65" i="2" s="1"/>
  <c r="O64" i="2"/>
  <c r="H64" i="2" s="1"/>
  <c r="N64" i="2"/>
  <c r="E64" i="2" s="1"/>
  <c r="O56" i="2"/>
  <c r="H56" i="2" s="1"/>
  <c r="N56" i="2"/>
  <c r="G56" i="2" s="1"/>
  <c r="T56" i="2" s="1"/>
  <c r="O55" i="2"/>
  <c r="H55" i="2" s="1"/>
  <c r="N55" i="2"/>
  <c r="E55" i="2" s="1"/>
  <c r="O54" i="2"/>
  <c r="L54" i="2" s="1"/>
  <c r="U54" i="2" s="1"/>
  <c r="N54" i="2"/>
  <c r="P54" i="2" s="1"/>
  <c r="F54" i="2" s="1"/>
  <c r="O53" i="2"/>
  <c r="Q53" i="2" s="1"/>
  <c r="K53" i="2" s="1"/>
  <c r="N53" i="2"/>
  <c r="G53" i="2" s="1"/>
  <c r="T53" i="2" s="1"/>
  <c r="O52" i="2"/>
  <c r="H52" i="2" s="1"/>
  <c r="N52" i="2"/>
  <c r="G52" i="2" s="1"/>
  <c r="T52" i="2" s="1"/>
  <c r="O51" i="2"/>
  <c r="H51" i="2" s="1"/>
  <c r="N51" i="2"/>
  <c r="E51" i="2" s="1"/>
  <c r="O50" i="2"/>
  <c r="Q50" i="2" s="1"/>
  <c r="K50" i="2" s="1"/>
  <c r="N50" i="2"/>
  <c r="P50" i="2" s="1"/>
  <c r="F50" i="2" s="1"/>
  <c r="O43" i="2"/>
  <c r="L43" i="2" s="1"/>
  <c r="N43" i="2"/>
  <c r="G43" i="2" s="1"/>
  <c r="O42" i="2"/>
  <c r="L42" i="2" s="1"/>
  <c r="N42" i="2"/>
  <c r="G42" i="2" s="1"/>
  <c r="O41" i="2"/>
  <c r="L41" i="2" s="1"/>
  <c r="N41" i="2"/>
  <c r="G41" i="2" s="1"/>
  <c r="O40" i="2"/>
  <c r="L40" i="2" s="1"/>
  <c r="N40" i="2"/>
  <c r="G40" i="2" s="1"/>
  <c r="O39" i="2"/>
  <c r="L39" i="2" s="1"/>
  <c r="N39" i="2"/>
  <c r="G39" i="2" s="1"/>
  <c r="O38" i="2"/>
  <c r="L38" i="2" s="1"/>
  <c r="N38" i="2"/>
  <c r="G38" i="2" s="1"/>
  <c r="O37" i="2"/>
  <c r="L37" i="2" s="1"/>
  <c r="N37" i="2"/>
  <c r="G37" i="2" s="1"/>
  <c r="O36" i="2"/>
  <c r="L36" i="2" s="1"/>
  <c r="N36" i="2"/>
  <c r="G36" i="2" s="1"/>
  <c r="O35" i="2"/>
  <c r="L35" i="2" s="1"/>
  <c r="N35" i="2"/>
  <c r="G35" i="2" s="1"/>
  <c r="O34" i="2"/>
  <c r="L34" i="2" s="1"/>
  <c r="N34" i="2"/>
  <c r="G34" i="2" s="1"/>
  <c r="O33" i="2"/>
  <c r="L33" i="2" s="1"/>
  <c r="N33" i="2"/>
  <c r="G33" i="2" s="1"/>
  <c r="O32" i="2"/>
  <c r="L32" i="2" s="1"/>
  <c r="N32" i="2"/>
  <c r="G32" i="2" s="1"/>
  <c r="O22" i="2"/>
  <c r="L22" i="2" s="1"/>
  <c r="N22" i="2"/>
  <c r="G22" i="2" s="1"/>
  <c r="O21" i="2"/>
  <c r="L21" i="2" s="1"/>
  <c r="N21" i="2"/>
  <c r="G21" i="2" s="1"/>
  <c r="O20" i="2"/>
  <c r="L20" i="2" s="1"/>
  <c r="N20" i="2"/>
  <c r="G20" i="2" s="1"/>
  <c r="O19" i="2"/>
  <c r="L19" i="2" s="1"/>
  <c r="N19" i="2"/>
  <c r="G19" i="2" s="1"/>
  <c r="O18" i="2"/>
  <c r="L18" i="2" s="1"/>
  <c r="N18" i="2"/>
  <c r="G18" i="2" s="1"/>
  <c r="O17" i="2"/>
  <c r="L17" i="2" s="1"/>
  <c r="N17" i="2"/>
  <c r="O16" i="2"/>
  <c r="L16" i="2" s="1"/>
  <c r="N16" i="2"/>
  <c r="O15" i="2"/>
  <c r="N15" i="2"/>
  <c r="O14" i="2"/>
  <c r="N14" i="2"/>
  <c r="O13" i="2"/>
  <c r="L13" i="2" s="1"/>
  <c r="N13" i="2"/>
  <c r="O12" i="2"/>
  <c r="N12" i="2"/>
  <c r="O11" i="2"/>
  <c r="L11" i="2" s="1"/>
  <c r="N11" i="2"/>
  <c r="O10" i="2"/>
  <c r="N10" i="2"/>
  <c r="O9" i="2"/>
  <c r="L9" i="2" s="1"/>
  <c r="N9" i="2"/>
  <c r="O8" i="2"/>
  <c r="N8" i="2"/>
  <c r="G8" i="2" s="1"/>
  <c r="D136" i="1"/>
  <c r="D135" i="1"/>
  <c r="D134" i="1"/>
  <c r="D133" i="1"/>
  <c r="D132" i="1"/>
  <c r="D131" i="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17" i="1"/>
  <c r="O63" i="2" s="1"/>
  <c r="AB111" i="5" l="1"/>
  <c r="L58" i="5"/>
  <c r="U95" i="5"/>
  <c r="U92" i="5"/>
  <c r="L10" i="2"/>
  <c r="U10" i="2" s="1"/>
  <c r="L14" i="2"/>
  <c r="U14" i="2" s="1"/>
  <c r="L15" i="2"/>
  <c r="U15" i="2" s="1"/>
  <c r="L8" i="2"/>
  <c r="U8" i="2" s="1"/>
  <c r="L12" i="2"/>
  <c r="U12" i="2" s="1"/>
  <c r="G17" i="2"/>
  <c r="T17" i="2" s="1"/>
  <c r="G16" i="2"/>
  <c r="T16" i="2" s="1"/>
  <c r="G15" i="2"/>
  <c r="T15" i="2" s="1"/>
  <c r="G14" i="2"/>
  <c r="T14" i="2" s="1"/>
  <c r="G13" i="2"/>
  <c r="T13" i="2" s="1"/>
  <c r="G12" i="2"/>
  <c r="T12" i="2" s="1"/>
  <c r="G11" i="2"/>
  <c r="T11" i="2" s="1"/>
  <c r="G10" i="2"/>
  <c r="T10" i="2" s="1"/>
  <c r="G9" i="2"/>
  <c r="T9" i="2" s="1"/>
  <c r="K46" i="5"/>
  <c r="F48" i="5"/>
  <c r="AA100" i="5" s="1"/>
  <c r="N31" i="2"/>
  <c r="N63" i="2"/>
  <c r="P63" i="2" s="1"/>
  <c r="R63" i="2" s="1"/>
  <c r="O31" i="2"/>
  <c r="L31" i="2" s="1"/>
  <c r="U31" i="2" s="1"/>
  <c r="I10" i="5"/>
  <c r="G10" i="5" s="1"/>
  <c r="I41" i="5"/>
  <c r="G41" i="5" s="1"/>
  <c r="I9" i="5"/>
  <c r="G9" i="5" s="1"/>
  <c r="N30" i="2"/>
  <c r="O30" i="2"/>
  <c r="F19" i="5"/>
  <c r="T100" i="5" s="1"/>
  <c r="F42" i="5"/>
  <c r="AA94" i="5" s="1"/>
  <c r="K49" i="5"/>
  <c r="F12" i="5"/>
  <c r="T93" i="5" s="1"/>
  <c r="K26" i="5"/>
  <c r="F21" i="5"/>
  <c r="T102" i="5" s="1"/>
  <c r="K22" i="5"/>
  <c r="F43" i="5"/>
  <c r="AA95" i="5" s="1"/>
  <c r="F24" i="5"/>
  <c r="T105" i="5" s="1"/>
  <c r="K50" i="5"/>
  <c r="F45" i="5"/>
  <c r="AA97" i="5" s="1"/>
  <c r="K44" i="5"/>
  <c r="L72" i="5"/>
  <c r="U124" i="5"/>
  <c r="L73" i="5"/>
  <c r="U125" i="5"/>
  <c r="L79" i="5"/>
  <c r="U131" i="5"/>
  <c r="L71" i="5"/>
  <c r="U123" i="5"/>
  <c r="L76" i="5"/>
  <c r="U128" i="5"/>
  <c r="L80" i="5"/>
  <c r="U132" i="5"/>
  <c r="K51" i="5"/>
  <c r="K17" i="5"/>
  <c r="K47" i="5"/>
  <c r="K25" i="5"/>
  <c r="K20" i="5"/>
  <c r="K53" i="5"/>
  <c r="U99" i="5"/>
  <c r="K54" i="5"/>
  <c r="F52" i="5"/>
  <c r="AA104" i="5" s="1"/>
  <c r="F23" i="5"/>
  <c r="T104" i="5" s="1"/>
  <c r="I68" i="5"/>
  <c r="I39" i="5"/>
  <c r="G39" i="5" s="1"/>
  <c r="I70" i="5"/>
  <c r="I69" i="5"/>
  <c r="I40" i="5"/>
  <c r="G40" i="5" s="1"/>
  <c r="I67" i="5"/>
  <c r="I38" i="5"/>
  <c r="G38" i="5" s="1"/>
  <c r="K18" i="5"/>
  <c r="N29" i="2"/>
  <c r="O29" i="2"/>
  <c r="R67" i="2"/>
  <c r="F67" i="2"/>
  <c r="R71" i="2"/>
  <c r="F71" i="2"/>
  <c r="R75" i="2"/>
  <c r="F75" i="2"/>
  <c r="F80" i="5"/>
  <c r="T132" i="5" s="1"/>
  <c r="K80" i="5"/>
  <c r="R89" i="2"/>
  <c r="F89" i="2"/>
  <c r="K78" i="5"/>
  <c r="F78" i="5"/>
  <c r="T130" i="5" s="1"/>
  <c r="K57" i="5"/>
  <c r="F57" i="5"/>
  <c r="AA109" i="5" s="1"/>
  <c r="K59" i="5"/>
  <c r="F59" i="5"/>
  <c r="AA111" i="5" s="1"/>
  <c r="S53" i="2"/>
  <c r="R54" i="2"/>
  <c r="R72" i="2"/>
  <c r="F72" i="2"/>
  <c r="R84" i="2"/>
  <c r="F84" i="2"/>
  <c r="K11" i="5"/>
  <c r="F11" i="5"/>
  <c r="T92" i="5" s="1"/>
  <c r="K75" i="5"/>
  <c r="F75" i="5"/>
  <c r="T127" i="5" s="1"/>
  <c r="S68" i="2"/>
  <c r="K68" i="2"/>
  <c r="R76" i="2"/>
  <c r="F76" i="2"/>
  <c r="K71" i="5"/>
  <c r="F71" i="5"/>
  <c r="T123" i="5" s="1"/>
  <c r="K58" i="5"/>
  <c r="F58" i="5"/>
  <c r="AA110" i="5" s="1"/>
  <c r="K73" i="5"/>
  <c r="F73" i="5"/>
  <c r="T125" i="5" s="1"/>
  <c r="R50" i="2"/>
  <c r="R65" i="2"/>
  <c r="F65" i="2"/>
  <c r="S87" i="2"/>
  <c r="K87" i="2"/>
  <c r="K79" i="5"/>
  <c r="F79" i="5"/>
  <c r="T131" i="5" s="1"/>
  <c r="R85" i="2"/>
  <c r="F85" i="2"/>
  <c r="F56" i="5"/>
  <c r="AA108" i="5" s="1"/>
  <c r="K56" i="5"/>
  <c r="F15" i="5"/>
  <c r="T96" i="5" s="1"/>
  <c r="K15" i="5"/>
  <c r="K72" i="5"/>
  <c r="F72" i="5"/>
  <c r="T124" i="5" s="1"/>
  <c r="R88" i="2"/>
  <c r="F88" i="2"/>
  <c r="F55" i="5"/>
  <c r="AA107" i="5" s="1"/>
  <c r="K55" i="5"/>
  <c r="K77" i="5"/>
  <c r="F77" i="5"/>
  <c r="T129" i="5" s="1"/>
  <c r="K16" i="5"/>
  <c r="F16" i="5"/>
  <c r="T97" i="5" s="1"/>
  <c r="S66" i="2"/>
  <c r="K66" i="2"/>
  <c r="S70" i="2"/>
  <c r="K70" i="2"/>
  <c r="S74" i="2"/>
  <c r="K74" i="2"/>
  <c r="K74" i="5"/>
  <c r="F74" i="5"/>
  <c r="T126" i="5" s="1"/>
  <c r="F13" i="5"/>
  <c r="T94" i="5" s="1"/>
  <c r="K13" i="5"/>
  <c r="K14" i="5"/>
  <c r="F14" i="5"/>
  <c r="T95" i="5" s="1"/>
  <c r="J37" i="2"/>
  <c r="H37" i="2"/>
  <c r="J38" i="2"/>
  <c r="H38" i="2"/>
  <c r="U42" i="2"/>
  <c r="J42" i="2"/>
  <c r="H42" i="2"/>
  <c r="E35" i="2"/>
  <c r="T35" i="2"/>
  <c r="C35" i="2"/>
  <c r="T39" i="2"/>
  <c r="E39" i="2"/>
  <c r="C39" i="2"/>
  <c r="T43" i="2"/>
  <c r="C43" i="2"/>
  <c r="E43" i="2"/>
  <c r="J33" i="2"/>
  <c r="H33" i="2"/>
  <c r="J35" i="2"/>
  <c r="H35" i="2"/>
  <c r="J39" i="2"/>
  <c r="H39" i="2"/>
  <c r="J43" i="2"/>
  <c r="H43" i="2"/>
  <c r="T42" i="2"/>
  <c r="E42" i="2"/>
  <c r="C42" i="2"/>
  <c r="E32" i="2"/>
  <c r="T32" i="2"/>
  <c r="C32" i="2"/>
  <c r="T36" i="2"/>
  <c r="E36" i="2"/>
  <c r="C36" i="2"/>
  <c r="E40" i="2"/>
  <c r="T40" i="2"/>
  <c r="C40" i="2"/>
  <c r="J41" i="2"/>
  <c r="H41" i="2"/>
  <c r="T34" i="2"/>
  <c r="E34" i="2"/>
  <c r="C34" i="2"/>
  <c r="E38" i="2"/>
  <c r="T38" i="2"/>
  <c r="C38" i="2"/>
  <c r="J34" i="2"/>
  <c r="H34" i="2"/>
  <c r="J32" i="2"/>
  <c r="H32" i="2"/>
  <c r="J36" i="2"/>
  <c r="H36" i="2"/>
  <c r="Q40" i="2"/>
  <c r="K40" i="2" s="1"/>
  <c r="U40" i="2"/>
  <c r="J40" i="2"/>
  <c r="H40" i="2"/>
  <c r="P33" i="2"/>
  <c r="F33" i="2" s="1"/>
  <c r="T33" i="2"/>
  <c r="C33" i="2"/>
  <c r="E33" i="2"/>
  <c r="P37" i="2"/>
  <c r="F37" i="2" s="1"/>
  <c r="E37" i="2"/>
  <c r="C37" i="2"/>
  <c r="P41" i="2"/>
  <c r="F41" i="2" s="1"/>
  <c r="E41" i="2"/>
  <c r="C41" i="2"/>
  <c r="C20" i="2"/>
  <c r="T20" i="2"/>
  <c r="J11" i="2"/>
  <c r="U11" i="2"/>
  <c r="J19" i="2"/>
  <c r="U19" i="2"/>
  <c r="C21" i="2"/>
  <c r="T21" i="2"/>
  <c r="J20" i="2"/>
  <c r="U20" i="2"/>
  <c r="J13" i="2"/>
  <c r="U13" i="2"/>
  <c r="J17" i="2"/>
  <c r="U17" i="2"/>
  <c r="J21" i="2"/>
  <c r="U21" i="2"/>
  <c r="S67" i="2"/>
  <c r="S71" i="2"/>
  <c r="E18" i="2"/>
  <c r="T18" i="2"/>
  <c r="C22" i="2"/>
  <c r="T22" i="2"/>
  <c r="J18" i="2"/>
  <c r="U18" i="2"/>
  <c r="J22" i="2"/>
  <c r="U22" i="2"/>
  <c r="S50" i="2"/>
  <c r="S84" i="2"/>
  <c r="J16" i="2"/>
  <c r="U16" i="2"/>
  <c r="C19" i="2"/>
  <c r="T19" i="2"/>
  <c r="J9" i="2"/>
  <c r="U9" i="2"/>
  <c r="T8" i="2"/>
  <c r="N28" i="2"/>
  <c r="I37" i="5"/>
  <c r="I66" i="5"/>
  <c r="Q76" i="2"/>
  <c r="G63" i="2"/>
  <c r="T63" i="2" s="1"/>
  <c r="H75" i="2"/>
  <c r="L76" i="2"/>
  <c r="U76" i="2" s="1"/>
  <c r="J76" i="2"/>
  <c r="H88" i="2"/>
  <c r="C84" i="2"/>
  <c r="C71" i="2"/>
  <c r="L84" i="2"/>
  <c r="U84" i="2" s="1"/>
  <c r="U103" i="5"/>
  <c r="AB98" i="5"/>
  <c r="AB99" i="5"/>
  <c r="AB105" i="5"/>
  <c r="AB97" i="5"/>
  <c r="U104" i="5"/>
  <c r="U107" i="5"/>
  <c r="AB104" i="5"/>
  <c r="AB96" i="5"/>
  <c r="U94" i="5"/>
  <c r="U106" i="5"/>
  <c r="AB103" i="5"/>
  <c r="AB95" i="5"/>
  <c r="U101" i="5"/>
  <c r="AB107" i="5"/>
  <c r="AB108" i="5"/>
  <c r="U97" i="5"/>
  <c r="U96" i="5"/>
  <c r="U100" i="5"/>
  <c r="AB102" i="5"/>
  <c r="AB94" i="5"/>
  <c r="U102" i="5"/>
  <c r="U93" i="5"/>
  <c r="U105" i="5"/>
  <c r="AB101" i="5"/>
  <c r="U98" i="5"/>
  <c r="AB106" i="5"/>
  <c r="AB100" i="5"/>
  <c r="G84" i="2"/>
  <c r="T84" i="2" s="1"/>
  <c r="G88" i="2"/>
  <c r="T88" i="2" s="1"/>
  <c r="H84" i="2"/>
  <c r="N7" i="2"/>
  <c r="E7" i="2" s="1"/>
  <c r="J64" i="2"/>
  <c r="I65" i="5"/>
  <c r="I8" i="5"/>
  <c r="I36" i="5"/>
  <c r="G36" i="5" s="1"/>
  <c r="L36" i="5" s="1"/>
  <c r="I7" i="5"/>
  <c r="O7" i="2"/>
  <c r="O28" i="2"/>
  <c r="N49" i="2"/>
  <c r="G49" i="2" s="1"/>
  <c r="T49" i="2" s="1"/>
  <c r="N62" i="2"/>
  <c r="G62" i="2" s="1"/>
  <c r="T62" i="2" s="1"/>
  <c r="N83" i="2"/>
  <c r="G83" i="2" s="1"/>
  <c r="T83" i="2" s="1"/>
  <c r="O49" i="2"/>
  <c r="Q49" i="2" s="1"/>
  <c r="K49" i="2" s="1"/>
  <c r="O62" i="2"/>
  <c r="Q62" i="2" s="1"/>
  <c r="O83" i="2"/>
  <c r="Q83" i="2" s="1"/>
  <c r="K83" i="2" s="1"/>
  <c r="C89" i="2"/>
  <c r="H70" i="2"/>
  <c r="G85" i="2"/>
  <c r="T85" i="2" s="1"/>
  <c r="J89" i="2"/>
  <c r="G71" i="2"/>
  <c r="T71" i="2" s="1"/>
  <c r="H71" i="2"/>
  <c r="C74" i="2"/>
  <c r="C75" i="2"/>
  <c r="C77" i="2"/>
  <c r="J85" i="2"/>
  <c r="E89" i="2"/>
  <c r="L71" i="2"/>
  <c r="U71" i="2" s="1"/>
  <c r="G72" i="2"/>
  <c r="T72" i="2" s="1"/>
  <c r="G75" i="2"/>
  <c r="T75" i="2" s="1"/>
  <c r="G89" i="2"/>
  <c r="T89" i="2" s="1"/>
  <c r="J75" i="2"/>
  <c r="Q75" i="2"/>
  <c r="K75" i="2" s="1"/>
  <c r="C85" i="2"/>
  <c r="C87" i="2"/>
  <c r="C90" i="2"/>
  <c r="J72" i="2"/>
  <c r="H74" i="2"/>
  <c r="E85" i="2"/>
  <c r="C86" i="2"/>
  <c r="H87" i="2"/>
  <c r="J88" i="2"/>
  <c r="Q88" i="2"/>
  <c r="K88" i="2" s="1"/>
  <c r="L89" i="2"/>
  <c r="U89" i="2" s="1"/>
  <c r="Q89" i="2"/>
  <c r="E90" i="2"/>
  <c r="P90" i="2"/>
  <c r="P34" i="2"/>
  <c r="F34" i="2" s="1"/>
  <c r="G54" i="2"/>
  <c r="T54" i="2" s="1"/>
  <c r="C55" i="2"/>
  <c r="C56" i="2"/>
  <c r="P64" i="2"/>
  <c r="J71" i="2"/>
  <c r="G76" i="2"/>
  <c r="T76" i="2" s="1"/>
  <c r="J84" i="2"/>
  <c r="L85" i="2"/>
  <c r="U85" i="2" s="1"/>
  <c r="Q85" i="2"/>
  <c r="E86" i="2"/>
  <c r="P86" i="2"/>
  <c r="J87" i="2"/>
  <c r="C88" i="2"/>
  <c r="J90" i="2"/>
  <c r="C72" i="2"/>
  <c r="E77" i="2"/>
  <c r="E87" i="2"/>
  <c r="C65" i="2"/>
  <c r="H68" i="2"/>
  <c r="E72" i="2"/>
  <c r="C73" i="2"/>
  <c r="P73" i="2"/>
  <c r="C76" i="2"/>
  <c r="P77" i="2"/>
  <c r="E84" i="2"/>
  <c r="L86" i="2"/>
  <c r="U86" i="2" s="1"/>
  <c r="Q86" i="2"/>
  <c r="P87" i="2"/>
  <c r="E88" i="2"/>
  <c r="L90" i="2"/>
  <c r="U90" i="2" s="1"/>
  <c r="Q90" i="2"/>
  <c r="J86" i="2"/>
  <c r="J65" i="2"/>
  <c r="J66" i="2"/>
  <c r="J68" i="2"/>
  <c r="C69" i="2"/>
  <c r="C70" i="2"/>
  <c r="L72" i="2"/>
  <c r="U72" i="2" s="1"/>
  <c r="Q72" i="2"/>
  <c r="E73" i="2"/>
  <c r="E76" i="2"/>
  <c r="J77" i="2"/>
  <c r="L87" i="2"/>
  <c r="U87" i="2" s="1"/>
  <c r="E74" i="2"/>
  <c r="J74" i="2"/>
  <c r="G64" i="2"/>
  <c r="T64" i="2" s="1"/>
  <c r="L64" i="2"/>
  <c r="U64" i="2" s="1"/>
  <c r="Q64" i="2"/>
  <c r="H67" i="2"/>
  <c r="P69" i="2"/>
  <c r="P70" i="2"/>
  <c r="E71" i="2"/>
  <c r="L73" i="2"/>
  <c r="U73" i="2" s="1"/>
  <c r="Q73" i="2"/>
  <c r="P74" i="2"/>
  <c r="E75" i="2"/>
  <c r="L77" i="2"/>
  <c r="U77" i="2" s="1"/>
  <c r="Q77" i="2"/>
  <c r="J73" i="2"/>
  <c r="C67" i="2"/>
  <c r="E69" i="2"/>
  <c r="E70" i="2"/>
  <c r="J70" i="2"/>
  <c r="L67" i="2"/>
  <c r="U67" i="2" s="1"/>
  <c r="L70" i="2"/>
  <c r="U70" i="2" s="1"/>
  <c r="L74" i="2"/>
  <c r="U74" i="2" s="1"/>
  <c r="J63" i="2"/>
  <c r="Q63" i="2"/>
  <c r="K63" i="2" s="1"/>
  <c r="E65" i="2"/>
  <c r="G55" i="2"/>
  <c r="T55" i="2" s="1"/>
  <c r="P55" i="2"/>
  <c r="F55" i="2" s="1"/>
  <c r="L63" i="2"/>
  <c r="U63" i="2" s="1"/>
  <c r="C66" i="2"/>
  <c r="P68" i="2"/>
  <c r="J69" i="2"/>
  <c r="G67" i="2"/>
  <c r="T67" i="2" s="1"/>
  <c r="C68" i="2"/>
  <c r="L50" i="2"/>
  <c r="U50" i="2" s="1"/>
  <c r="J55" i="2"/>
  <c r="C64" i="2"/>
  <c r="G65" i="2"/>
  <c r="T65" i="2" s="1"/>
  <c r="H66" i="2"/>
  <c r="J67" i="2"/>
  <c r="G68" i="2"/>
  <c r="T68" i="2" s="1"/>
  <c r="L68" i="2"/>
  <c r="U68" i="2" s="1"/>
  <c r="E66" i="2"/>
  <c r="L55" i="2"/>
  <c r="U55" i="2" s="1"/>
  <c r="Q55" i="2"/>
  <c r="K55" i="2" s="1"/>
  <c r="E63" i="2"/>
  <c r="L65" i="2"/>
  <c r="U65" i="2" s="1"/>
  <c r="Q65" i="2"/>
  <c r="P66" i="2"/>
  <c r="E67" i="2"/>
  <c r="L69" i="2"/>
  <c r="U69" i="2" s="1"/>
  <c r="Q69" i="2"/>
  <c r="C50" i="2"/>
  <c r="L66" i="2"/>
  <c r="U66" i="2" s="1"/>
  <c r="G51" i="2"/>
  <c r="T51" i="2" s="1"/>
  <c r="Q41" i="2"/>
  <c r="K41" i="2" s="1"/>
  <c r="H54" i="2"/>
  <c r="E56" i="2"/>
  <c r="U41" i="2"/>
  <c r="P51" i="2"/>
  <c r="F51" i="2" s="1"/>
  <c r="H53" i="2"/>
  <c r="J54" i="2"/>
  <c r="Q54" i="2"/>
  <c r="K54" i="2" s="1"/>
  <c r="P56" i="2"/>
  <c r="F56" i="2" s="1"/>
  <c r="G50" i="2"/>
  <c r="T50" i="2" s="1"/>
  <c r="C51" i="2"/>
  <c r="J51" i="2"/>
  <c r="C53" i="2"/>
  <c r="H50" i="2"/>
  <c r="C52" i="2"/>
  <c r="J50" i="2"/>
  <c r="L51" i="2"/>
  <c r="U51" i="2" s="1"/>
  <c r="Q51" i="2"/>
  <c r="K51" i="2" s="1"/>
  <c r="E52" i="2"/>
  <c r="P52" i="2"/>
  <c r="F52" i="2" s="1"/>
  <c r="J53" i="2"/>
  <c r="C54" i="2"/>
  <c r="J56" i="2"/>
  <c r="J52" i="2"/>
  <c r="Q33" i="2"/>
  <c r="K33" i="2" s="1"/>
  <c r="Q37" i="2"/>
  <c r="K37" i="2" s="1"/>
  <c r="E53" i="2"/>
  <c r="U33" i="2"/>
  <c r="U37" i="2"/>
  <c r="P42" i="2"/>
  <c r="F42" i="2" s="1"/>
  <c r="E50" i="2"/>
  <c r="L52" i="2"/>
  <c r="U52" i="2" s="1"/>
  <c r="Q52" i="2"/>
  <c r="K52" i="2" s="1"/>
  <c r="P53" i="2"/>
  <c r="F53" i="2" s="1"/>
  <c r="E54" i="2"/>
  <c r="L56" i="2"/>
  <c r="U56" i="2" s="1"/>
  <c r="Q56" i="2"/>
  <c r="K56" i="2" s="1"/>
  <c r="L53" i="2"/>
  <c r="U53" i="2" s="1"/>
  <c r="Q32" i="2"/>
  <c r="K32" i="2" s="1"/>
  <c r="Q36" i="2"/>
  <c r="K36" i="2" s="1"/>
  <c r="U32" i="2"/>
  <c r="U36" i="2"/>
  <c r="T37" i="2"/>
  <c r="T41" i="2"/>
  <c r="P38" i="2"/>
  <c r="F38" i="2" s="1"/>
  <c r="U34" i="2"/>
  <c r="Q34" i="2"/>
  <c r="K34" i="2" s="1"/>
  <c r="P35" i="2"/>
  <c r="F35" i="2" s="1"/>
  <c r="U38" i="2"/>
  <c r="Q38" i="2"/>
  <c r="K38" i="2" s="1"/>
  <c r="P39" i="2"/>
  <c r="F39" i="2" s="1"/>
  <c r="Q42" i="2"/>
  <c r="K42" i="2" s="1"/>
  <c r="P43" i="2"/>
  <c r="F43" i="2" s="1"/>
  <c r="P32" i="2"/>
  <c r="F32" i="2" s="1"/>
  <c r="U35" i="2"/>
  <c r="Q35" i="2"/>
  <c r="K35" i="2" s="1"/>
  <c r="P36" i="2"/>
  <c r="F36" i="2" s="1"/>
  <c r="U39" i="2"/>
  <c r="Q39" i="2"/>
  <c r="K39" i="2" s="1"/>
  <c r="P40" i="2"/>
  <c r="F40" i="2" s="1"/>
  <c r="U43" i="2"/>
  <c r="Q43" i="2"/>
  <c r="K43" i="2" s="1"/>
  <c r="Q8" i="2"/>
  <c r="K8" i="2" s="1"/>
  <c r="H9" i="2"/>
  <c r="Q10" i="2"/>
  <c r="K10" i="2" s="1"/>
  <c r="H11" i="2"/>
  <c r="Q12" i="2"/>
  <c r="K12" i="2" s="1"/>
  <c r="H13" i="2"/>
  <c r="Q14" i="2"/>
  <c r="K14" i="2" s="1"/>
  <c r="Q15" i="2"/>
  <c r="K15" i="2" s="1"/>
  <c r="H16" i="2"/>
  <c r="P17" i="2"/>
  <c r="F17" i="2" s="1"/>
  <c r="C18" i="2"/>
  <c r="P19" i="2"/>
  <c r="F19" i="2" s="1"/>
  <c r="P20" i="2"/>
  <c r="F20" i="2" s="1"/>
  <c r="P21" i="2"/>
  <c r="F21" i="2" s="1"/>
  <c r="P22" i="2"/>
  <c r="F22" i="2" s="1"/>
  <c r="C8" i="2"/>
  <c r="J8" i="2"/>
  <c r="P8" i="2"/>
  <c r="F8" i="2" s="1"/>
  <c r="C9" i="2"/>
  <c r="P9" i="2"/>
  <c r="F9" i="2" s="1"/>
  <c r="C10" i="2"/>
  <c r="J10" i="2"/>
  <c r="P10" i="2"/>
  <c r="F10" i="2" s="1"/>
  <c r="C11" i="2"/>
  <c r="P11" i="2"/>
  <c r="F11" i="2" s="1"/>
  <c r="C12" i="2"/>
  <c r="J12" i="2"/>
  <c r="P12" i="2"/>
  <c r="F12" i="2" s="1"/>
  <c r="C13" i="2"/>
  <c r="P13" i="2"/>
  <c r="F13" i="2" s="1"/>
  <c r="C14" i="2"/>
  <c r="J14" i="2"/>
  <c r="P14" i="2"/>
  <c r="F14" i="2" s="1"/>
  <c r="C15" i="2"/>
  <c r="J15" i="2"/>
  <c r="P15" i="2"/>
  <c r="F15" i="2" s="1"/>
  <c r="C16" i="2"/>
  <c r="P16" i="2"/>
  <c r="F16" i="2" s="1"/>
  <c r="E17" i="2"/>
  <c r="Q17" i="2"/>
  <c r="K17" i="2" s="1"/>
  <c r="Q18" i="2"/>
  <c r="K18" i="2" s="1"/>
  <c r="E19" i="2"/>
  <c r="Q19" i="2"/>
  <c r="K19" i="2" s="1"/>
  <c r="E20" i="2"/>
  <c r="Q21" i="2"/>
  <c r="K21" i="2" s="1"/>
  <c r="E22" i="2"/>
  <c r="Q22" i="2"/>
  <c r="K22" i="2" s="1"/>
  <c r="H8" i="2"/>
  <c r="Q9" i="2"/>
  <c r="K9" i="2" s="1"/>
  <c r="H10" i="2"/>
  <c r="Q11" i="2"/>
  <c r="K11" i="2" s="1"/>
  <c r="H12" i="2"/>
  <c r="Q13" i="2"/>
  <c r="K13" i="2" s="1"/>
  <c r="H14" i="2"/>
  <c r="H15" i="2"/>
  <c r="Q16" i="2"/>
  <c r="K16" i="2" s="1"/>
  <c r="C17" i="2"/>
  <c r="P18" i="2"/>
  <c r="F18" i="2" s="1"/>
  <c r="Q20" i="2"/>
  <c r="K20" i="2" s="1"/>
  <c r="E21" i="2"/>
  <c r="E8" i="2"/>
  <c r="E9" i="2"/>
  <c r="E10" i="2"/>
  <c r="E11" i="2"/>
  <c r="E12" i="2"/>
  <c r="E13" i="2"/>
  <c r="E14" i="2"/>
  <c r="E15" i="2"/>
  <c r="E16" i="2"/>
  <c r="H17" i="2"/>
  <c r="H18" i="2"/>
  <c r="H19" i="2"/>
  <c r="H20" i="2"/>
  <c r="H21" i="2"/>
  <c r="H22" i="2"/>
  <c r="G29" i="2" l="1"/>
  <c r="T29" i="2" s="1"/>
  <c r="G8" i="5"/>
  <c r="L8" i="5" s="1"/>
  <c r="G37" i="5"/>
  <c r="L37" i="5" s="1"/>
  <c r="L30" i="2"/>
  <c r="U30" i="2" s="1"/>
  <c r="G31" i="2"/>
  <c r="T31" i="2" s="1"/>
  <c r="P31" i="2"/>
  <c r="F31" i="2" s="1"/>
  <c r="G30" i="2"/>
  <c r="T30" i="2" s="1"/>
  <c r="L29" i="2"/>
  <c r="U29" i="2" s="1"/>
  <c r="Q29" i="2"/>
  <c r="K29" i="2" s="1"/>
  <c r="J7" i="2"/>
  <c r="L7" i="2"/>
  <c r="U7" i="2" s="1"/>
  <c r="E31" i="2"/>
  <c r="Q31" i="2"/>
  <c r="P30" i="2"/>
  <c r="F30" i="2" s="1"/>
  <c r="F63" i="2"/>
  <c r="J31" i="2"/>
  <c r="J30" i="2"/>
  <c r="Q30" i="2"/>
  <c r="E30" i="2"/>
  <c r="J9" i="5"/>
  <c r="E9" i="5"/>
  <c r="S90" i="5" s="1"/>
  <c r="E41" i="5"/>
  <c r="Z93" i="5" s="1"/>
  <c r="J41" i="5"/>
  <c r="E10" i="5"/>
  <c r="S91" i="5" s="1"/>
  <c r="J10" i="5"/>
  <c r="J29" i="2"/>
  <c r="E29" i="2"/>
  <c r="P29" i="2"/>
  <c r="F29" i="2" s="1"/>
  <c r="P83" i="2"/>
  <c r="R83" i="2" s="1"/>
  <c r="G69" i="5"/>
  <c r="J69" i="5"/>
  <c r="E69" i="5"/>
  <c r="S121" i="5" s="1"/>
  <c r="E70" i="5"/>
  <c r="S122" i="5" s="1"/>
  <c r="G70" i="5"/>
  <c r="J70" i="5"/>
  <c r="J39" i="5"/>
  <c r="E39" i="5"/>
  <c r="Z91" i="5" s="1"/>
  <c r="G68" i="5"/>
  <c r="E68" i="5"/>
  <c r="S120" i="5" s="1"/>
  <c r="J68" i="5"/>
  <c r="J38" i="5"/>
  <c r="E38" i="5"/>
  <c r="Z90" i="5" s="1"/>
  <c r="G67" i="5"/>
  <c r="J67" i="5"/>
  <c r="E67" i="5"/>
  <c r="S119" i="5" s="1"/>
  <c r="J40" i="5"/>
  <c r="E40" i="5"/>
  <c r="Z92" i="5" s="1"/>
  <c r="S18" i="2"/>
  <c r="S8" i="2"/>
  <c r="S56" i="2"/>
  <c r="R51" i="2"/>
  <c r="S55" i="2"/>
  <c r="S64" i="2"/>
  <c r="K64" i="2"/>
  <c r="S85" i="2"/>
  <c r="K85" i="2"/>
  <c r="S22" i="2"/>
  <c r="R52" i="2"/>
  <c r="S69" i="2"/>
  <c r="K69" i="2"/>
  <c r="R74" i="2"/>
  <c r="F74" i="2"/>
  <c r="S72" i="2"/>
  <c r="K72" i="2"/>
  <c r="S90" i="2"/>
  <c r="K90" i="2"/>
  <c r="R77" i="2"/>
  <c r="F77" i="2"/>
  <c r="S20" i="2"/>
  <c r="R53" i="2"/>
  <c r="S73" i="2"/>
  <c r="K73" i="2"/>
  <c r="S21" i="2"/>
  <c r="S52" i="2"/>
  <c r="S51" i="2"/>
  <c r="R73" i="2"/>
  <c r="F73" i="2"/>
  <c r="R90" i="2"/>
  <c r="F90" i="2"/>
  <c r="R56" i="2"/>
  <c r="R66" i="2"/>
  <c r="F66" i="2"/>
  <c r="R87" i="2"/>
  <c r="F87" i="2"/>
  <c r="S62" i="2"/>
  <c r="K62" i="2"/>
  <c r="S65" i="2"/>
  <c r="K65" i="2"/>
  <c r="R70" i="2"/>
  <c r="F70" i="2"/>
  <c r="S86" i="2"/>
  <c r="K86" i="2"/>
  <c r="R64" i="2"/>
  <c r="F64" i="2"/>
  <c r="S89" i="2"/>
  <c r="K89" i="2"/>
  <c r="S19" i="2"/>
  <c r="R68" i="2"/>
  <c r="F68" i="2"/>
  <c r="S77" i="2"/>
  <c r="K77" i="2"/>
  <c r="R69" i="2"/>
  <c r="F69" i="2"/>
  <c r="R86" i="2"/>
  <c r="F86" i="2"/>
  <c r="S76" i="2"/>
  <c r="K76" i="2"/>
  <c r="S11" i="2"/>
  <c r="S10" i="2"/>
  <c r="S9" i="2"/>
  <c r="S15" i="2"/>
  <c r="S14" i="2"/>
  <c r="S13" i="2"/>
  <c r="S12" i="2"/>
  <c r="E49" i="2"/>
  <c r="P49" i="2"/>
  <c r="F49" i="2" s="1"/>
  <c r="R40" i="2"/>
  <c r="R42" i="2"/>
  <c r="R43" i="2"/>
  <c r="R41" i="2"/>
  <c r="S42" i="2"/>
  <c r="L28" i="2"/>
  <c r="U28" i="2" s="1"/>
  <c r="J28" i="2"/>
  <c r="R36" i="2"/>
  <c r="S34" i="2"/>
  <c r="R34" i="2"/>
  <c r="E28" i="2"/>
  <c r="G28" i="2"/>
  <c r="T28" i="2" s="1"/>
  <c r="S40" i="2"/>
  <c r="R33" i="2"/>
  <c r="S35" i="2"/>
  <c r="R39" i="2"/>
  <c r="S38" i="2"/>
  <c r="R38" i="2"/>
  <c r="R37" i="2"/>
  <c r="S39" i="2"/>
  <c r="S43" i="2"/>
  <c r="R32" i="2"/>
  <c r="R35" i="2"/>
  <c r="S17" i="2"/>
  <c r="S16" i="2"/>
  <c r="E83" i="2"/>
  <c r="R15" i="2"/>
  <c r="R19" i="2"/>
  <c r="S41" i="2"/>
  <c r="S75" i="2"/>
  <c r="R12" i="2"/>
  <c r="S32" i="2"/>
  <c r="R9" i="2"/>
  <c r="S36" i="2"/>
  <c r="R18" i="2"/>
  <c r="R8" i="2"/>
  <c r="R17" i="2"/>
  <c r="R14" i="2"/>
  <c r="R11" i="2"/>
  <c r="S37" i="2"/>
  <c r="R22" i="2"/>
  <c r="S33" i="2"/>
  <c r="S63" i="2"/>
  <c r="S83" i="2"/>
  <c r="R16" i="2"/>
  <c r="R13" i="2"/>
  <c r="R21" i="2"/>
  <c r="S88" i="2"/>
  <c r="R20" i="2"/>
  <c r="S54" i="2"/>
  <c r="R55" i="2"/>
  <c r="S49" i="2"/>
  <c r="R10" i="2"/>
  <c r="L83" i="2"/>
  <c r="U83" i="2" s="1"/>
  <c r="P28" i="2"/>
  <c r="F28" i="2" s="1"/>
  <c r="Q7" i="2"/>
  <c r="S7" i="2" s="1"/>
  <c r="G7" i="2"/>
  <c r="T7" i="2" s="1"/>
  <c r="L62" i="2"/>
  <c r="U62" i="2" s="1"/>
  <c r="P7" i="2"/>
  <c r="R7" i="2" s="1"/>
  <c r="G66" i="5"/>
  <c r="E66" i="5"/>
  <c r="S118" i="5" s="1"/>
  <c r="J66" i="5"/>
  <c r="Q28" i="2"/>
  <c r="K28" i="2" s="1"/>
  <c r="E37" i="5"/>
  <c r="Z89" i="5" s="1"/>
  <c r="J37" i="5"/>
  <c r="J62" i="2"/>
  <c r="L49" i="2"/>
  <c r="U49" i="2" s="1"/>
  <c r="J49" i="2"/>
  <c r="J83" i="2"/>
  <c r="P62" i="2"/>
  <c r="J7" i="5"/>
  <c r="K7" i="5" s="1"/>
  <c r="E7" i="5"/>
  <c r="S88" i="5" s="1"/>
  <c r="G7" i="5"/>
  <c r="L7" i="5" s="1"/>
  <c r="J36" i="5"/>
  <c r="E36" i="5"/>
  <c r="Z88" i="5" s="1"/>
  <c r="J8" i="5"/>
  <c r="E8" i="5"/>
  <c r="S89" i="5" s="1"/>
  <c r="E62" i="2"/>
  <c r="G65" i="5"/>
  <c r="E65" i="5"/>
  <c r="S117" i="5" s="1"/>
  <c r="J65" i="5"/>
  <c r="K65" i="5" s="1"/>
  <c r="S30" i="2" l="1"/>
  <c r="K30" i="2"/>
  <c r="S31" i="2"/>
  <c r="K31" i="2"/>
  <c r="R31" i="2"/>
  <c r="R30" i="2"/>
  <c r="S29" i="2"/>
  <c r="R29" i="2"/>
  <c r="K10" i="5"/>
  <c r="F10" i="5"/>
  <c r="T91" i="5" s="1"/>
  <c r="L41" i="5"/>
  <c r="AB93" i="5"/>
  <c r="K41" i="5"/>
  <c r="F41" i="5"/>
  <c r="AA93" i="5" s="1"/>
  <c r="F9" i="5"/>
  <c r="T90" i="5" s="1"/>
  <c r="K9" i="5"/>
  <c r="L10" i="5"/>
  <c r="U91" i="5"/>
  <c r="L9" i="5"/>
  <c r="U90" i="5"/>
  <c r="L65" i="5"/>
  <c r="U117" i="5"/>
  <c r="L66" i="5"/>
  <c r="U118" i="5"/>
  <c r="L70" i="5"/>
  <c r="U122" i="5"/>
  <c r="L68" i="5"/>
  <c r="U120" i="5"/>
  <c r="L69" i="5"/>
  <c r="U121" i="5"/>
  <c r="L67" i="5"/>
  <c r="U119" i="5"/>
  <c r="F7" i="2"/>
  <c r="F83" i="2"/>
  <c r="K7" i="2"/>
  <c r="L39" i="5"/>
  <c r="AB91" i="5"/>
  <c r="F39" i="5"/>
  <c r="AA91" i="5" s="1"/>
  <c r="K39" i="5"/>
  <c r="L38" i="5"/>
  <c r="AB90" i="5"/>
  <c r="K70" i="5"/>
  <c r="F70" i="5"/>
  <c r="T122" i="5" s="1"/>
  <c r="F38" i="5"/>
  <c r="AA90" i="5" s="1"/>
  <c r="K38" i="5"/>
  <c r="L40" i="5"/>
  <c r="AB92" i="5"/>
  <c r="K68" i="5"/>
  <c r="F68" i="5"/>
  <c r="T120" i="5" s="1"/>
  <c r="F40" i="5"/>
  <c r="AA92" i="5" s="1"/>
  <c r="K40" i="5"/>
  <c r="K69" i="5"/>
  <c r="F69" i="5"/>
  <c r="T121" i="5" s="1"/>
  <c r="K67" i="5"/>
  <c r="F67" i="5"/>
  <c r="T119" i="5" s="1"/>
  <c r="K36" i="5"/>
  <c r="F36" i="5"/>
  <c r="AA88" i="5" s="1"/>
  <c r="K66" i="5"/>
  <c r="F66" i="5"/>
  <c r="T118" i="5" s="1"/>
  <c r="R62" i="2"/>
  <c r="F62" i="2"/>
  <c r="F8" i="5"/>
  <c r="T89" i="5" s="1"/>
  <c r="K8" i="5"/>
  <c r="F37" i="5"/>
  <c r="AA89" i="5" s="1"/>
  <c r="K37" i="5"/>
  <c r="F65" i="5"/>
  <c r="T117" i="5" s="1"/>
  <c r="R49" i="2"/>
  <c r="R28" i="2"/>
  <c r="S28" i="2"/>
  <c r="AB89" i="5"/>
  <c r="U88" i="5"/>
  <c r="U89" i="5"/>
  <c r="AB88" i="5"/>
  <c r="F7" i="5"/>
  <c r="T88" i="5" s="1"/>
  <c r="B136" i="1"/>
  <c r="F136" i="1" s="1"/>
  <c r="B135" i="1"/>
  <c r="F135" i="1" s="1"/>
  <c r="B134" i="1"/>
  <c r="B133" i="1"/>
  <c r="F133" i="1" s="1"/>
  <c r="B132" i="1"/>
  <c r="F132" i="1" s="1"/>
  <c r="B131" i="1"/>
  <c r="F131" i="1" s="1"/>
  <c r="B130" i="1"/>
  <c r="F130" i="1" s="1"/>
  <c r="B129" i="1"/>
  <c r="F129" i="1" s="1"/>
  <c r="B128" i="1"/>
  <c r="F128" i="1" s="1"/>
  <c r="B127" i="1"/>
  <c r="F127" i="1" s="1"/>
  <c r="B126" i="1"/>
  <c r="F126" i="1" s="1"/>
  <c r="B125" i="1"/>
  <c r="F125" i="1" s="1"/>
  <c r="B124" i="1"/>
  <c r="F124" i="1" s="1"/>
  <c r="B123" i="1"/>
  <c r="F123" i="1" s="1"/>
  <c r="B122" i="1"/>
  <c r="F122" i="1" s="1"/>
  <c r="B121" i="1"/>
  <c r="F121" i="1" s="1"/>
  <c r="B120" i="1"/>
  <c r="F120" i="1" s="1"/>
  <c r="B119" i="1"/>
  <c r="F119" i="1" s="1"/>
  <c r="B118" i="1"/>
  <c r="F118" i="1" s="1"/>
  <c r="B117" i="1"/>
  <c r="F117" i="1" s="1"/>
  <c r="B116" i="1"/>
  <c r="F116" i="1" s="1"/>
  <c r="B115" i="1"/>
  <c r="B114" i="1"/>
  <c r="F114" i="1" s="1"/>
  <c r="B113" i="1"/>
  <c r="F113" i="1" s="1"/>
  <c r="B112" i="1"/>
  <c r="F112" i="1" s="1"/>
  <c r="B111" i="1"/>
  <c r="F111" i="1" s="1"/>
  <c r="B110" i="1"/>
  <c r="F110" i="1" s="1"/>
  <c r="B109" i="1"/>
  <c r="F109" i="1" s="1"/>
  <c r="B108" i="1"/>
  <c r="F108" i="1" s="1"/>
  <c r="B107" i="1"/>
  <c r="F107" i="1" s="1"/>
  <c r="B106" i="1"/>
  <c r="F106" i="1" s="1"/>
  <c r="B105" i="1"/>
  <c r="F105" i="1" s="1"/>
  <c r="B104" i="1"/>
  <c r="F104" i="1" s="1"/>
  <c r="B103" i="1"/>
  <c r="F103" i="1" s="1"/>
  <c r="B102" i="1"/>
  <c r="F102" i="1" s="1"/>
  <c r="B101" i="1"/>
  <c r="F101" i="1" s="1"/>
  <c r="B100" i="1"/>
  <c r="F100" i="1" s="1"/>
  <c r="B99" i="1"/>
  <c r="F99" i="1" s="1"/>
  <c r="B98" i="1"/>
  <c r="F98" i="1" s="1"/>
  <c r="B97" i="1"/>
  <c r="F97" i="1" s="1"/>
  <c r="B96" i="1"/>
  <c r="F96" i="1" s="1"/>
  <c r="B95" i="1"/>
  <c r="F95" i="1" s="1"/>
  <c r="B94" i="1"/>
  <c r="F94" i="1" s="1"/>
  <c r="B93" i="1"/>
  <c r="F93" i="1" s="1"/>
  <c r="B92" i="1"/>
  <c r="F92" i="1" s="1"/>
  <c r="B91" i="1"/>
  <c r="F91" i="1" s="1"/>
  <c r="B90" i="1"/>
  <c r="F90" i="1" s="1"/>
  <c r="B89" i="1"/>
  <c r="F89" i="1" s="1"/>
  <c r="B88" i="1"/>
  <c r="F88" i="1" s="1"/>
  <c r="B87" i="1"/>
  <c r="F87" i="1" s="1"/>
  <c r="B86" i="1"/>
  <c r="F86" i="1" s="1"/>
  <c r="B85" i="1"/>
  <c r="F85" i="1" s="1"/>
  <c r="B84" i="1"/>
  <c r="F84" i="1" s="1"/>
  <c r="B83" i="1"/>
  <c r="F83" i="1" s="1"/>
  <c r="B82" i="1"/>
  <c r="F82" i="1" s="1"/>
  <c r="B81" i="1"/>
  <c r="F81" i="1" s="1"/>
  <c r="B80" i="1"/>
  <c r="F80" i="1" s="1"/>
  <c r="B79" i="1"/>
  <c r="F79" i="1" s="1"/>
  <c r="B78" i="1"/>
  <c r="F78" i="1" s="1"/>
  <c r="B77" i="1"/>
  <c r="F77" i="1" s="1"/>
  <c r="B76" i="1"/>
  <c r="F76" i="1" s="1"/>
  <c r="B75" i="1"/>
  <c r="F75" i="1" s="1"/>
  <c r="B74" i="1"/>
  <c r="F74" i="1" s="1"/>
  <c r="B73" i="1"/>
  <c r="F73" i="1" s="1"/>
  <c r="B72" i="1"/>
  <c r="F72" i="1" s="1"/>
  <c r="B71" i="1"/>
  <c r="F71" i="1" s="1"/>
  <c r="B70" i="1"/>
  <c r="F70" i="1" s="1"/>
  <c r="B69" i="1"/>
  <c r="F69" i="1" s="1"/>
  <c r="B68" i="1"/>
  <c r="F68" i="1" s="1"/>
  <c r="B67" i="1"/>
  <c r="F67" i="1" s="1"/>
  <c r="B66" i="1"/>
  <c r="F66" i="1" s="1"/>
  <c r="B65" i="1"/>
  <c r="F65" i="1" s="1"/>
  <c r="B64" i="1"/>
  <c r="F64" i="1" s="1"/>
  <c r="B63" i="1"/>
  <c r="F63" i="1" s="1"/>
  <c r="B62" i="1"/>
  <c r="F62" i="1" s="1"/>
  <c r="B61" i="1"/>
  <c r="F61" i="1" s="1"/>
  <c r="B60" i="1"/>
  <c r="F60" i="1" s="1"/>
  <c r="B59" i="1"/>
  <c r="F59" i="1" s="1"/>
  <c r="B58" i="1"/>
  <c r="F58" i="1" s="1"/>
  <c r="B57" i="1"/>
  <c r="F57" i="1" s="1"/>
  <c r="B56" i="1"/>
  <c r="F56" i="1" s="1"/>
  <c r="B55" i="1"/>
  <c r="F55" i="1" s="1"/>
  <c r="B54" i="1"/>
  <c r="F54" i="1" s="1"/>
  <c r="B53" i="1"/>
  <c r="F53" i="1" s="1"/>
  <c r="B52" i="1"/>
  <c r="F52" i="1" s="1"/>
  <c r="B51" i="1"/>
  <c r="F51" i="1" s="1"/>
  <c r="B50" i="1"/>
  <c r="F50" i="1" s="1"/>
  <c r="B49" i="1"/>
  <c r="F49" i="1" s="1"/>
  <c r="B48" i="1"/>
  <c r="F48" i="1" s="1"/>
  <c r="B47" i="1"/>
  <c r="F47" i="1" s="1"/>
  <c r="B46" i="1"/>
  <c r="F46" i="1" s="1"/>
  <c r="B45" i="1"/>
  <c r="F45" i="1" s="1"/>
  <c r="B44" i="1"/>
  <c r="F44" i="1" s="1"/>
  <c r="B43" i="1"/>
  <c r="F43" i="1" s="1"/>
  <c r="B42" i="1"/>
  <c r="F42" i="1" s="1"/>
  <c r="B41" i="1"/>
  <c r="F41" i="1" s="1"/>
  <c r="B40" i="1"/>
  <c r="F40" i="1" s="1"/>
  <c r="B39" i="1"/>
  <c r="F39" i="1" s="1"/>
  <c r="B38" i="1"/>
  <c r="F38" i="1" s="1"/>
  <c r="B37" i="1"/>
  <c r="F37" i="1" s="1"/>
  <c r="B36" i="1"/>
  <c r="F36" i="1" s="1"/>
  <c r="B35" i="1"/>
  <c r="F35" i="1" s="1"/>
  <c r="B34" i="1"/>
  <c r="F34" i="1" s="1"/>
  <c r="B33" i="1"/>
  <c r="F33" i="1" s="1"/>
  <c r="B32" i="1"/>
  <c r="F32" i="1" s="1"/>
  <c r="B31" i="1"/>
  <c r="F31" i="1" s="1"/>
  <c r="H63" i="2" s="1"/>
  <c r="B30" i="1"/>
  <c r="F30" i="1" s="1"/>
  <c r="C63" i="2" s="1"/>
  <c r="B29" i="1"/>
  <c r="F29" i="1" s="1"/>
  <c r="B28" i="1"/>
  <c r="F28" i="1" s="1"/>
  <c r="B27" i="1"/>
  <c r="F27" i="1" s="1"/>
  <c r="H30" i="2" s="1"/>
  <c r="B26" i="1"/>
  <c r="B25" i="1"/>
  <c r="F25" i="1" s="1"/>
  <c r="H31" i="2" s="1"/>
  <c r="B24" i="1"/>
  <c r="F24" i="1" s="1"/>
  <c r="B23" i="1"/>
  <c r="F23" i="1" s="1"/>
  <c r="B22" i="1"/>
  <c r="F22" i="1" s="1"/>
  <c r="C70" i="5" s="1"/>
  <c r="Q122" i="5" s="1"/>
  <c r="B21" i="1"/>
  <c r="B20" i="1"/>
  <c r="F20" i="1" s="1"/>
  <c r="B19" i="1"/>
  <c r="F19" i="1" s="1"/>
  <c r="B18" i="1"/>
  <c r="F18" i="1" s="1"/>
  <c r="B17" i="1"/>
  <c r="F17" i="1" s="1"/>
  <c r="V158" i="1"/>
  <c r="V156" i="1"/>
  <c r="F134" i="1"/>
  <c r="F115" i="1"/>
  <c r="C67" i="5" l="1"/>
  <c r="Q119" i="5" s="1"/>
  <c r="C9" i="5"/>
  <c r="Q90" i="5" s="1"/>
  <c r="C68" i="5"/>
  <c r="Q120" i="5" s="1"/>
  <c r="C10" i="5"/>
  <c r="Q91" i="5" s="1"/>
  <c r="C41" i="5"/>
  <c r="X93" i="5" s="1"/>
  <c r="C31" i="2"/>
  <c r="C28" i="2"/>
  <c r="C38" i="5"/>
  <c r="X90" i="5" s="1"/>
  <c r="H28" i="2"/>
  <c r="C37" i="5"/>
  <c r="X89" i="5" s="1"/>
  <c r="C40" i="5"/>
  <c r="X92" i="5" s="1"/>
  <c r="C29" i="2"/>
  <c r="C66" i="5"/>
  <c r="Q118" i="5" s="1"/>
  <c r="F26" i="1"/>
  <c r="C30" i="2" s="1"/>
  <c r="C8" i="5"/>
  <c r="Q89" i="5" s="1"/>
  <c r="F21" i="1"/>
  <c r="C83" i="2"/>
  <c r="C36" i="5"/>
  <c r="X88" i="5" s="1"/>
  <c r="C65" i="5"/>
  <c r="Q117" i="5" s="1"/>
  <c r="H62" i="2"/>
  <c r="H49" i="2"/>
  <c r="H83" i="2"/>
  <c r="H7" i="2"/>
  <c r="C69" i="5" l="1"/>
  <c r="Q121" i="5" s="1"/>
  <c r="C39" i="5"/>
  <c r="X91" i="5" s="1"/>
  <c r="H29" i="2"/>
  <c r="C7" i="2"/>
  <c r="C49" i="2"/>
  <c r="C7" i="5"/>
  <c r="Q88" i="5" s="1"/>
  <c r="C62" i="2"/>
  <c r="AC210" i="1" l="1"/>
  <c r="AA209" i="1"/>
  <c r="AC212" i="1"/>
  <c r="AA211" i="1"/>
  <c r="AC214" i="1"/>
  <c r="AA213" i="1"/>
  <c r="AC216" i="1"/>
  <c r="AA215" i="1"/>
  <c r="AC218" i="1"/>
  <c r="AA217" i="1"/>
  <c r="AC220" i="1"/>
  <c r="AA219" i="1"/>
  <c r="AC222" i="1"/>
  <c r="AA221" i="1"/>
  <c r="AC224" i="1"/>
  <c r="AA223" i="1"/>
  <c r="AC226" i="1"/>
  <c r="AA225" i="1"/>
  <c r="AC228" i="1"/>
  <c r="AA227" i="1"/>
  <c r="AC278" i="1"/>
  <c r="AA277" i="1"/>
  <c r="AC276" i="1"/>
  <c r="AA275" i="1"/>
  <c r="AC274" i="1"/>
  <c r="AA273" i="1"/>
  <c r="AC272" i="1"/>
  <c r="AA271" i="1"/>
  <c r="AC270" i="1"/>
  <c r="AA269" i="1"/>
  <c r="AC268" i="1"/>
  <c r="AA267" i="1"/>
  <c r="AC266" i="1"/>
  <c r="AA265" i="1"/>
  <c r="AC264" i="1"/>
  <c r="AA263" i="1"/>
  <c r="AC262" i="1"/>
  <c r="AA261" i="1"/>
  <c r="AC260" i="1"/>
  <c r="AA259" i="1"/>
  <c r="AC258" i="1"/>
  <c r="AA257" i="1"/>
  <c r="AC256" i="1"/>
  <c r="AA255" i="1"/>
  <c r="AC254" i="1"/>
  <c r="AA253" i="1"/>
  <c r="AC252" i="1"/>
  <c r="AA251" i="1"/>
  <c r="AC250" i="1"/>
  <c r="AA249" i="1"/>
  <c r="AC248" i="1"/>
  <c r="AA247" i="1"/>
  <c r="AC246" i="1"/>
  <c r="AA245" i="1"/>
  <c r="AC244" i="1"/>
  <c r="AA243" i="1"/>
  <c r="AC242" i="1"/>
  <c r="AA241" i="1"/>
  <c r="AC240" i="1"/>
  <c r="AA239" i="1"/>
  <c r="AC238" i="1"/>
  <c r="AA237" i="1"/>
  <c r="AC236" i="1"/>
  <c r="AA235" i="1"/>
  <c r="AC234" i="1"/>
  <c r="AA233" i="1"/>
  <c r="AC232" i="1"/>
  <c r="AA231" i="1"/>
  <c r="AC230" i="1"/>
  <c r="AA229" i="1"/>
  <c r="V278" i="1"/>
  <c r="T277" i="1"/>
  <c r="V276" i="1"/>
  <c r="T275" i="1"/>
  <c r="V274" i="1"/>
  <c r="T273" i="1"/>
  <c r="V272" i="1"/>
  <c r="T271" i="1"/>
  <c r="V270" i="1"/>
  <c r="T269" i="1"/>
  <c r="V268" i="1"/>
  <c r="T267" i="1"/>
  <c r="V266" i="1"/>
  <c r="T265" i="1"/>
  <c r="V264" i="1"/>
  <c r="T263" i="1"/>
  <c r="V262" i="1"/>
  <c r="T261" i="1"/>
  <c r="V260" i="1"/>
  <c r="T259" i="1"/>
  <c r="V258" i="1"/>
  <c r="T257" i="1"/>
  <c r="V256" i="1"/>
  <c r="T255" i="1"/>
  <c r="V254" i="1"/>
  <c r="T253" i="1"/>
  <c r="V252" i="1"/>
  <c r="T251" i="1"/>
  <c r="V250" i="1"/>
  <c r="T249" i="1"/>
  <c r="V248" i="1"/>
  <c r="T247" i="1"/>
  <c r="V246" i="1"/>
  <c r="T245" i="1"/>
  <c r="V244" i="1"/>
  <c r="T243" i="1"/>
  <c r="V242" i="1"/>
  <c r="T241" i="1"/>
  <c r="V240" i="1"/>
  <c r="T239" i="1"/>
  <c r="V238" i="1"/>
  <c r="T237" i="1"/>
  <c r="V236" i="1"/>
  <c r="T235" i="1"/>
  <c r="V234" i="1"/>
  <c r="T233" i="1"/>
  <c r="V232" i="1"/>
  <c r="T231" i="1"/>
  <c r="V230" i="1"/>
  <c r="T229" i="1"/>
  <c r="V228" i="1"/>
  <c r="T227" i="1"/>
  <c r="V226" i="1"/>
  <c r="T225" i="1"/>
  <c r="V224" i="1"/>
  <c r="T223" i="1"/>
  <c r="V222" i="1"/>
  <c r="T221" i="1"/>
  <c r="V220" i="1"/>
  <c r="T219" i="1"/>
  <c r="V218" i="1"/>
  <c r="T217" i="1"/>
  <c r="V216" i="1"/>
  <c r="T215" i="1"/>
  <c r="V214" i="1"/>
  <c r="T213" i="1"/>
  <c r="V212" i="1"/>
  <c r="T211" i="1"/>
  <c r="V210" i="1"/>
  <c r="T209" i="1"/>
  <c r="AC204" i="1"/>
  <c r="AA203" i="1"/>
  <c r="AC202" i="1"/>
  <c r="AA201" i="1"/>
  <c r="AC200" i="1"/>
  <c r="AA199" i="1"/>
  <c r="AC198" i="1"/>
  <c r="AA197" i="1"/>
  <c r="AC196" i="1"/>
  <c r="AA195" i="1"/>
  <c r="AC194" i="1"/>
  <c r="AA193" i="1"/>
  <c r="AC192" i="1"/>
  <c r="AA191" i="1"/>
  <c r="AC190" i="1"/>
  <c r="AA189" i="1"/>
  <c r="AC188" i="1"/>
  <c r="AA187" i="1"/>
  <c r="AC186" i="1"/>
  <c r="AA185" i="1"/>
  <c r="AC184" i="1"/>
  <c r="AA183" i="1"/>
  <c r="AC182" i="1"/>
  <c r="AA181" i="1"/>
  <c r="AC180" i="1"/>
  <c r="AA179" i="1"/>
  <c r="AC178" i="1"/>
  <c r="AA177" i="1"/>
  <c r="AC176" i="1"/>
  <c r="AA175" i="1"/>
  <c r="AC174" i="1"/>
  <c r="AA173" i="1"/>
  <c r="AC172" i="1"/>
  <c r="AA171" i="1"/>
  <c r="AC170" i="1"/>
  <c r="AA169" i="1"/>
  <c r="AC168" i="1"/>
  <c r="AA167" i="1"/>
  <c r="AC166" i="1"/>
  <c r="AA165" i="1"/>
  <c r="AC164" i="1"/>
  <c r="AA163" i="1"/>
  <c r="AC162" i="1"/>
  <c r="AA161" i="1"/>
  <c r="AC160" i="1"/>
  <c r="AA159" i="1"/>
  <c r="AC158" i="1"/>
  <c r="AA157" i="1"/>
  <c r="AC156" i="1"/>
  <c r="AA155" i="1"/>
  <c r="V204" i="1"/>
  <c r="T203" i="1"/>
  <c r="V202" i="1"/>
  <c r="T201" i="1"/>
  <c r="V200" i="1"/>
  <c r="T199" i="1"/>
  <c r="V198" i="1"/>
  <c r="T197" i="1"/>
  <c r="V196" i="1"/>
  <c r="T195" i="1"/>
  <c r="V194" i="1"/>
  <c r="T193" i="1"/>
  <c r="V192" i="1"/>
  <c r="T191" i="1"/>
  <c r="V190" i="1"/>
  <c r="T189" i="1"/>
  <c r="V188" i="1"/>
  <c r="T187" i="1"/>
  <c r="V186" i="1"/>
  <c r="T185" i="1"/>
  <c r="V184" i="1"/>
  <c r="T183" i="1"/>
  <c r="V182" i="1"/>
  <c r="T181" i="1"/>
  <c r="V180" i="1"/>
  <c r="T179" i="1"/>
  <c r="V178" i="1"/>
  <c r="T177" i="1"/>
  <c r="V176" i="1"/>
  <c r="T175" i="1"/>
  <c r="V174" i="1"/>
  <c r="T173" i="1"/>
  <c r="V172" i="1"/>
  <c r="T171" i="1"/>
  <c r="V170" i="1"/>
  <c r="T169" i="1"/>
  <c r="V168" i="1"/>
  <c r="T167" i="1"/>
  <c r="V166" i="1"/>
  <c r="T165" i="1"/>
  <c r="V164" i="1"/>
  <c r="T163" i="1"/>
  <c r="V162" i="1"/>
  <c r="T161" i="1"/>
  <c r="V160" i="1"/>
  <c r="T159" i="1"/>
  <c r="T157" i="1"/>
  <c r="T155" i="1" l="1"/>
  <c r="AB149" i="1"/>
  <c r="AB148" i="1"/>
  <c r="AB147" i="1"/>
  <c r="AB146" i="1"/>
  <c r="U146" i="1"/>
  <c r="U148" i="1"/>
  <c r="AE206" i="1"/>
  <c r="T144" i="1"/>
  <c r="U151" i="1"/>
  <c r="C10" i="1" l="1"/>
  <c r="Z151" i="1" s="1"/>
  <c r="AC151" i="1" s="1"/>
  <c r="AC152" i="1" s="1"/>
  <c r="B4" i="2" l="1"/>
</calcChain>
</file>

<file path=xl/sharedStrings.xml><?xml version="1.0" encoding="utf-8"?>
<sst xmlns="http://schemas.openxmlformats.org/spreadsheetml/2006/main" count="322" uniqueCount="116">
  <si>
    <t>No.</t>
    <phoneticPr fontId="2"/>
  </si>
  <si>
    <t>所属名</t>
    <rPh sb="0" eb="2">
      <t>ショゾク</t>
    </rPh>
    <rPh sb="2" eb="3">
      <t>メイ</t>
    </rPh>
    <phoneticPr fontId="2"/>
  </si>
  <si>
    <t>拳士名</t>
    <rPh sb="0" eb="1">
      <t>ケン</t>
    </rPh>
    <rPh sb="1" eb="2">
      <t>シ</t>
    </rPh>
    <rPh sb="2" eb="3">
      <t>メイ</t>
    </rPh>
    <phoneticPr fontId="2"/>
  </si>
  <si>
    <t>学年</t>
    <rPh sb="0" eb="2">
      <t>ガクネン</t>
    </rPh>
    <phoneticPr fontId="2"/>
  </si>
  <si>
    <t>資格</t>
    <rPh sb="0" eb="2">
      <t>シカク</t>
    </rPh>
    <phoneticPr fontId="2"/>
  </si>
  <si>
    <t>フリガナ</t>
    <phoneticPr fontId="2"/>
  </si>
  <si>
    <t>参加拳士名簿</t>
    <rPh sb="0" eb="2">
      <t>サンカ</t>
    </rPh>
    <rPh sb="2" eb="3">
      <t>ケン</t>
    </rPh>
    <rPh sb="3" eb="4">
      <t>シ</t>
    </rPh>
    <rPh sb="4" eb="6">
      <t>メイボ</t>
    </rPh>
    <phoneticPr fontId="1"/>
  </si>
  <si>
    <t>学年</t>
    <rPh sb="0" eb="2">
      <t>ガクネン</t>
    </rPh>
    <phoneticPr fontId="1"/>
  </si>
  <si>
    <t>階級</t>
    <rPh sb="0" eb="2">
      <t>カイキュウ</t>
    </rPh>
    <phoneticPr fontId="1"/>
  </si>
  <si>
    <t>見習</t>
    <rPh sb="0" eb="2">
      <t>ミナラ</t>
    </rPh>
    <phoneticPr fontId="1"/>
  </si>
  <si>
    <t>年長</t>
    <rPh sb="0" eb="2">
      <t>ネンチョウ</t>
    </rPh>
    <phoneticPr fontId="1"/>
  </si>
  <si>
    <t>初段</t>
    <rPh sb="0" eb="2">
      <t>ショダン</t>
    </rPh>
    <phoneticPr fontId="1"/>
  </si>
  <si>
    <t>二段</t>
    <rPh sb="0" eb="2">
      <t>２ダン</t>
    </rPh>
    <phoneticPr fontId="1"/>
  </si>
  <si>
    <t>三段</t>
    <rPh sb="0" eb="2">
      <t>３ダン</t>
    </rPh>
    <phoneticPr fontId="1"/>
  </si>
  <si>
    <t>１年</t>
    <rPh sb="1" eb="2">
      <t>ネン</t>
    </rPh>
    <phoneticPr fontId="1"/>
  </si>
  <si>
    <t>２年</t>
    <rPh sb="1" eb="2">
      <t>ネン</t>
    </rPh>
    <phoneticPr fontId="1"/>
  </si>
  <si>
    <t>３年</t>
    <rPh sb="1" eb="2">
      <t>ネン</t>
    </rPh>
    <phoneticPr fontId="1"/>
  </si>
  <si>
    <t>４年</t>
    <rPh sb="1" eb="2">
      <t>ネン</t>
    </rPh>
    <phoneticPr fontId="1"/>
  </si>
  <si>
    <t>５年</t>
    <rPh sb="1" eb="2">
      <t>ネン</t>
    </rPh>
    <phoneticPr fontId="1"/>
  </si>
  <si>
    <t>６年</t>
    <rPh sb="1" eb="2">
      <t>ネン</t>
    </rPh>
    <phoneticPr fontId="1"/>
  </si>
  <si>
    <t>８級</t>
    <rPh sb="1" eb="2">
      <t>キュウ</t>
    </rPh>
    <phoneticPr fontId="1"/>
  </si>
  <si>
    <t>７級</t>
    <rPh sb="1" eb="2">
      <t>キュウ</t>
    </rPh>
    <phoneticPr fontId="1"/>
  </si>
  <si>
    <t>６級</t>
    <rPh sb="1" eb="2">
      <t>キュウ</t>
    </rPh>
    <phoneticPr fontId="1"/>
  </si>
  <si>
    <t>５級</t>
    <rPh sb="1" eb="2">
      <t>キュウ</t>
    </rPh>
    <phoneticPr fontId="1"/>
  </si>
  <si>
    <t>４級</t>
    <rPh sb="1" eb="2">
      <t>キュウ</t>
    </rPh>
    <phoneticPr fontId="1"/>
  </si>
  <si>
    <t>３級</t>
    <rPh sb="1" eb="2">
      <t>キュウ</t>
    </rPh>
    <phoneticPr fontId="1"/>
  </si>
  <si>
    <t>２級</t>
    <rPh sb="1" eb="2">
      <t>キュウ</t>
    </rPh>
    <phoneticPr fontId="1"/>
  </si>
  <si>
    <t>１級</t>
    <rPh sb="1" eb="2">
      <t>キュウ</t>
    </rPh>
    <phoneticPr fontId="1"/>
  </si>
  <si>
    <t>※苗字と名前の間にスペースを入れてください。</t>
    <rPh sb="1" eb="3">
      <t>ミョウジ</t>
    </rPh>
    <rPh sb="4" eb="6">
      <t>ナマエ</t>
    </rPh>
    <rPh sb="7" eb="8">
      <t>アイダ</t>
    </rPh>
    <rPh sb="14" eb="15">
      <t>イ</t>
    </rPh>
    <phoneticPr fontId="1"/>
  </si>
  <si>
    <t>組演武エントリー</t>
    <rPh sb="0" eb="1">
      <t>クミ</t>
    </rPh>
    <rPh sb="1" eb="3">
      <t>エンブ</t>
    </rPh>
    <phoneticPr fontId="2"/>
  </si>
  <si>
    <t>階級チェック</t>
    <rPh sb="0" eb="2">
      <t>カイキュウ</t>
    </rPh>
    <phoneticPr fontId="2"/>
  </si>
  <si>
    <t>No.</t>
    <phoneticPr fontId="2"/>
  </si>
  <si>
    <t>選手１</t>
    <rPh sb="0" eb="2">
      <t>センシュ</t>
    </rPh>
    <phoneticPr fontId="2"/>
  </si>
  <si>
    <t>選手２</t>
    <rPh sb="0" eb="2">
      <t>センシュ</t>
    </rPh>
    <phoneticPr fontId="2"/>
  </si>
  <si>
    <t>所　属</t>
    <rPh sb="0" eb="1">
      <t>ショ</t>
    </rPh>
    <rPh sb="2" eb="3">
      <t>ゾク</t>
    </rPh>
    <phoneticPr fontId="2"/>
  </si>
  <si>
    <t>氏　名</t>
    <rPh sb="0" eb="1">
      <t>シ</t>
    </rPh>
    <rPh sb="2" eb="3">
      <t>ナ</t>
    </rPh>
    <phoneticPr fontId="2"/>
  </si>
  <si>
    <t>ﾌﾘｶﾞﾅ</t>
    <phoneticPr fontId="2"/>
  </si>
  <si>
    <t>階級</t>
    <rPh sb="0" eb="2">
      <t>カイキュウ</t>
    </rPh>
    <phoneticPr fontId="2"/>
  </si>
  <si>
    <t>No.</t>
    <phoneticPr fontId="2"/>
  </si>
  <si>
    <t>小１</t>
    <rPh sb="0" eb="1">
      <t>ショウ</t>
    </rPh>
    <phoneticPr fontId="2"/>
  </si>
  <si>
    <t>小２</t>
    <rPh sb="0" eb="1">
      <t>ショウ</t>
    </rPh>
    <phoneticPr fontId="2"/>
  </si>
  <si>
    <t>小３</t>
    <rPh sb="0" eb="1">
      <t>ショウ</t>
    </rPh>
    <phoneticPr fontId="2"/>
  </si>
  <si>
    <t>小４</t>
    <rPh sb="0" eb="1">
      <t>ショウ</t>
    </rPh>
    <phoneticPr fontId="2"/>
  </si>
  <si>
    <t>小５</t>
    <rPh sb="0" eb="1">
      <t>ショウ</t>
    </rPh>
    <phoneticPr fontId="2"/>
  </si>
  <si>
    <t>小６</t>
    <rPh sb="0" eb="1">
      <t>ショウ</t>
    </rPh>
    <phoneticPr fontId="2"/>
  </si>
  <si>
    <t>中１</t>
    <rPh sb="0" eb="1">
      <t>チュウ</t>
    </rPh>
    <phoneticPr fontId="2"/>
  </si>
  <si>
    <t>中２</t>
    <rPh sb="0" eb="1">
      <t>チュウ</t>
    </rPh>
    <phoneticPr fontId="2"/>
  </si>
  <si>
    <t>中３</t>
    <rPh sb="0" eb="1">
      <t>チュウ</t>
    </rPh>
    <phoneticPr fontId="2"/>
  </si>
  <si>
    <t>代表者名　</t>
    <rPh sb="0" eb="1">
      <t>ダイ</t>
    </rPh>
    <rPh sb="1" eb="2">
      <t>ヒョウ</t>
    </rPh>
    <rPh sb="2" eb="3">
      <t>シャ</t>
    </rPh>
    <rPh sb="3" eb="4">
      <t>メイ</t>
    </rPh>
    <phoneticPr fontId="2"/>
  </si>
  <si>
    <t>申込担当者名　</t>
    <rPh sb="0" eb="2">
      <t>モウシコミ</t>
    </rPh>
    <rPh sb="2" eb="5">
      <t>タントウシャ</t>
    </rPh>
    <rPh sb="5" eb="6">
      <t>メイ</t>
    </rPh>
    <phoneticPr fontId="2"/>
  </si>
  <si>
    <t>住　所　</t>
    <rPh sb="0" eb="1">
      <t>ジュウ</t>
    </rPh>
    <rPh sb="2" eb="3">
      <t>ショ</t>
    </rPh>
    <phoneticPr fontId="2"/>
  </si>
  <si>
    <t>電話番号　</t>
    <rPh sb="0" eb="2">
      <t>デンワ</t>
    </rPh>
    <rPh sb="2" eb="4">
      <t>バンゴウ</t>
    </rPh>
    <phoneticPr fontId="2"/>
  </si>
  <si>
    <t>メールアドレス　</t>
    <phoneticPr fontId="2"/>
  </si>
  <si>
    <t>学年チェック</t>
    <rPh sb="0" eb="2">
      <t>ガクネン</t>
    </rPh>
    <phoneticPr fontId="2"/>
  </si>
  <si>
    <t>単独演武重複チェック</t>
    <rPh sb="0" eb="2">
      <t>タンドク</t>
    </rPh>
    <rPh sb="2" eb="4">
      <t>エンブ</t>
    </rPh>
    <rPh sb="4" eb="6">
      <t>ジュウフク</t>
    </rPh>
    <phoneticPr fontId="2"/>
  </si>
  <si>
    <t>選手</t>
    <rPh sb="0" eb="2">
      <t>センシュ</t>
    </rPh>
    <phoneticPr fontId="2"/>
  </si>
  <si>
    <t>組演武重複チェック</t>
    <rPh sb="0" eb="1">
      <t>クミ</t>
    </rPh>
    <rPh sb="1" eb="3">
      <t>エンブ</t>
    </rPh>
    <rPh sb="3" eb="5">
      <t>ジュウフク</t>
    </rPh>
    <phoneticPr fontId="2"/>
  </si>
  <si>
    <t>No.</t>
  </si>
  <si>
    <t>エントリー数　</t>
    <rPh sb="5" eb="6">
      <t>スウ</t>
    </rPh>
    <phoneticPr fontId="2"/>
  </si>
  <si>
    <t>　フリガナはカタカナで記入してください。全角、半角問いません。</t>
    <rPh sb="20" eb="22">
      <t>ゼンカク</t>
    </rPh>
    <rPh sb="23" eb="25">
      <t>ハンカク</t>
    </rPh>
    <rPh sb="25" eb="26">
      <t>ト</t>
    </rPh>
    <phoneticPr fontId="2"/>
  </si>
  <si>
    <t>所　属</t>
    <rPh sb="0" eb="1">
      <t>ショ</t>
    </rPh>
    <rPh sb="2" eb="3">
      <t>ゾク</t>
    </rPh>
    <phoneticPr fontId="12"/>
  </si>
  <si>
    <t>氏　名</t>
    <rPh sb="0" eb="1">
      <t>シ</t>
    </rPh>
    <rPh sb="2" eb="3">
      <t>ナ</t>
    </rPh>
    <phoneticPr fontId="12"/>
  </si>
  <si>
    <t>学年</t>
    <rPh sb="0" eb="2">
      <t>ガクネン</t>
    </rPh>
    <phoneticPr fontId="12"/>
  </si>
  <si>
    <t>階級</t>
    <rPh sb="0" eb="2">
      <t>カイキュウ</t>
    </rPh>
    <phoneticPr fontId="12"/>
  </si>
  <si>
    <t xml:space="preserve">代表者名 </t>
    <rPh sb="0" eb="3">
      <t>ダイヒョウシャ</t>
    </rPh>
    <rPh sb="3" eb="4">
      <t>メイ</t>
    </rPh>
    <phoneticPr fontId="2"/>
  </si>
  <si>
    <t xml:space="preserve">申込担当者名 </t>
    <rPh sb="0" eb="2">
      <t>モウシコミ</t>
    </rPh>
    <rPh sb="2" eb="5">
      <t>タントウシャ</t>
    </rPh>
    <rPh sb="5" eb="6">
      <t>メイ</t>
    </rPh>
    <phoneticPr fontId="2"/>
  </si>
  <si>
    <t xml:space="preserve">住 所 </t>
    <rPh sb="0" eb="1">
      <t>ジュウ</t>
    </rPh>
    <rPh sb="2" eb="3">
      <t>ショ</t>
    </rPh>
    <phoneticPr fontId="2"/>
  </si>
  <si>
    <t xml:space="preserve">電話番号 </t>
    <rPh sb="0" eb="2">
      <t>デンワ</t>
    </rPh>
    <rPh sb="2" eb="4">
      <t>バンゴウ</t>
    </rPh>
    <phoneticPr fontId="2"/>
  </si>
  <si>
    <t xml:space="preserve">ﾒｰﾙｱﾄﾞﾚｽ </t>
    <phoneticPr fontId="2"/>
  </si>
  <si>
    <t>No.</t>
    <phoneticPr fontId="2"/>
  </si>
  <si>
    <t>円 ＋ 大会参加費（参加拳士</t>
    <rPh sb="0" eb="1">
      <t>エン</t>
    </rPh>
    <rPh sb="4" eb="6">
      <t>タイカイ</t>
    </rPh>
    <rPh sb="6" eb="8">
      <t>サンカ</t>
    </rPh>
    <rPh sb="8" eb="9">
      <t>ヒ</t>
    </rPh>
    <rPh sb="10" eb="12">
      <t>サンカ</t>
    </rPh>
    <rPh sb="12" eb="13">
      <t>ケン</t>
    </rPh>
    <rPh sb="13" eb="14">
      <t>シ</t>
    </rPh>
    <phoneticPr fontId="2"/>
  </si>
  <si>
    <t>円</t>
    <rPh sb="0" eb="1">
      <t>エン</t>
    </rPh>
    <phoneticPr fontId="2"/>
  </si>
  <si>
    <t>合計金額</t>
    <rPh sb="0" eb="2">
      <t>ゴウケイ</t>
    </rPh>
    <rPh sb="2" eb="4">
      <t>キンガク</t>
    </rPh>
    <phoneticPr fontId="2"/>
  </si>
  <si>
    <t>参加費</t>
    <rPh sb="0" eb="2">
      <t>サンカ</t>
    </rPh>
    <rPh sb="2" eb="3">
      <t>ヒ</t>
    </rPh>
    <phoneticPr fontId="2"/>
  </si>
  <si>
    <t>所属名　</t>
    <rPh sb="0" eb="2">
      <t>ショゾク</t>
    </rPh>
    <rPh sb="2" eb="3">
      <t>メイ</t>
    </rPh>
    <phoneticPr fontId="2"/>
  </si>
  <si>
    <t xml:space="preserve">所属名 </t>
    <rPh sb="0" eb="2">
      <t>ショゾク</t>
    </rPh>
    <rPh sb="2" eb="3">
      <t>メイ</t>
    </rPh>
    <phoneticPr fontId="2"/>
  </si>
  <si>
    <t>大学</t>
    <rPh sb="0" eb="2">
      <t>ダイガク</t>
    </rPh>
    <phoneticPr fontId="2"/>
  </si>
  <si>
    <t>一般</t>
    <rPh sb="0" eb="2">
      <t>イッパン</t>
    </rPh>
    <phoneticPr fontId="2"/>
  </si>
  <si>
    <t>四段</t>
    <rPh sb="0" eb="2">
      <t>ヨンダン</t>
    </rPh>
    <phoneticPr fontId="2"/>
  </si>
  <si>
    <t>五段</t>
    <rPh sb="0" eb="2">
      <t>ゴダン</t>
    </rPh>
    <phoneticPr fontId="2"/>
  </si>
  <si>
    <t>六段</t>
    <rPh sb="0" eb="2">
      <t>ロクダン</t>
    </rPh>
    <phoneticPr fontId="2"/>
  </si>
  <si>
    <t>七段</t>
    <rPh sb="0" eb="2">
      <t>ナナダン</t>
    </rPh>
    <phoneticPr fontId="2"/>
  </si>
  <si>
    <t>八段</t>
    <rPh sb="0" eb="2">
      <t>８ダン</t>
    </rPh>
    <phoneticPr fontId="2"/>
  </si>
  <si>
    <t>※他所属の拳士と組む場合は名簿に他所属の拳士を記入してください</t>
    <rPh sb="1" eb="2">
      <t>タ</t>
    </rPh>
    <rPh sb="2" eb="4">
      <t>ショゾク</t>
    </rPh>
    <rPh sb="5" eb="6">
      <t>ケン</t>
    </rPh>
    <rPh sb="6" eb="7">
      <t>シ</t>
    </rPh>
    <rPh sb="8" eb="9">
      <t>ク</t>
    </rPh>
    <rPh sb="10" eb="12">
      <t>バアイ</t>
    </rPh>
    <rPh sb="13" eb="15">
      <t>メイボ</t>
    </rPh>
    <rPh sb="16" eb="17">
      <t>タ</t>
    </rPh>
    <rPh sb="17" eb="19">
      <t>ショゾク</t>
    </rPh>
    <rPh sb="20" eb="22">
      <t>ケンシ</t>
    </rPh>
    <rPh sb="23" eb="25">
      <t>キニュウ</t>
    </rPh>
    <phoneticPr fontId="2"/>
  </si>
  <si>
    <t>人 × 500円）</t>
    <rPh sb="0" eb="1">
      <t>ニン</t>
    </rPh>
    <rPh sb="7" eb="8">
      <t>エン</t>
    </rPh>
    <phoneticPr fontId="2"/>
  </si>
  <si>
    <t>大会名</t>
    <rPh sb="0" eb="2">
      <t>タイカイ</t>
    </rPh>
    <rPh sb="2" eb="3">
      <t>メイ</t>
    </rPh>
    <phoneticPr fontId="2"/>
  </si>
  <si>
    <t>参加申込書</t>
    <phoneticPr fontId="2"/>
  </si>
  <si>
    <t>高校</t>
    <rPh sb="0" eb="2">
      <t>コウコウ</t>
    </rPh>
    <phoneticPr fontId="2"/>
  </si>
  <si>
    <t>基準値</t>
    <rPh sb="0" eb="3">
      <t>キジュンチ</t>
    </rPh>
    <phoneticPr fontId="2"/>
  </si>
  <si>
    <t>所属コピー</t>
    <rPh sb="0" eb="2">
      <t>ショゾク</t>
    </rPh>
    <phoneticPr fontId="2"/>
  </si>
  <si>
    <t>小学生７級以下の部</t>
    <rPh sb="0" eb="3">
      <t>ショウガクセイ</t>
    </rPh>
    <rPh sb="4" eb="7">
      <t>キュウイカ</t>
    </rPh>
    <rPh sb="8" eb="9">
      <t>ブ</t>
    </rPh>
    <phoneticPr fontId="2"/>
  </si>
  <si>
    <t>組演武 &lt;規定組演武&gt;</t>
    <rPh sb="0" eb="1">
      <t>クミ</t>
    </rPh>
    <rPh sb="1" eb="3">
      <t>エンブ</t>
    </rPh>
    <rPh sb="5" eb="7">
      <t>キテイ</t>
    </rPh>
    <rPh sb="7" eb="8">
      <t>クミ</t>
    </rPh>
    <rPh sb="8" eb="10">
      <t>エンブ</t>
    </rPh>
    <phoneticPr fontId="2"/>
  </si>
  <si>
    <t>年中</t>
    <rPh sb="0" eb="2">
      <t>ネンジュウ</t>
    </rPh>
    <phoneticPr fontId="1"/>
  </si>
  <si>
    <t>名前の全角化</t>
    <rPh sb="0" eb="2">
      <t>ナマエ</t>
    </rPh>
    <rPh sb="3" eb="5">
      <t>ゼンカク</t>
    </rPh>
    <rPh sb="5" eb="6">
      <t>カ</t>
    </rPh>
    <phoneticPr fontId="1"/>
  </si>
  <si>
    <t>学年値</t>
    <rPh sb="0" eb="2">
      <t>ガクネン</t>
    </rPh>
    <rPh sb="2" eb="3">
      <t>チ</t>
    </rPh>
    <phoneticPr fontId="2"/>
  </si>
  <si>
    <t>小学生４～６級の部</t>
    <rPh sb="0" eb="3">
      <t>ショウガクセイ</t>
    </rPh>
    <rPh sb="6" eb="7">
      <t>キュウ</t>
    </rPh>
    <rPh sb="8" eb="9">
      <t>ブ</t>
    </rPh>
    <phoneticPr fontId="2"/>
  </si>
  <si>
    <t>組演武 &lt;自由組演武&gt;</t>
    <rPh sb="0" eb="1">
      <t>クミ</t>
    </rPh>
    <rPh sb="1" eb="3">
      <t>エンブ</t>
    </rPh>
    <rPh sb="5" eb="7">
      <t>ジユウ</t>
    </rPh>
    <rPh sb="7" eb="8">
      <t>クミ</t>
    </rPh>
    <rPh sb="8" eb="10">
      <t>エンブ</t>
    </rPh>
    <phoneticPr fontId="2"/>
  </si>
  <si>
    <t>小学生３級以上の部</t>
    <rPh sb="0" eb="3">
      <t>ショウガクセイ</t>
    </rPh>
    <rPh sb="4" eb="7">
      <t>キュウイジョウ</t>
    </rPh>
    <rPh sb="8" eb="9">
      <t>ブ</t>
    </rPh>
    <phoneticPr fontId="2"/>
  </si>
  <si>
    <t>中学生男子の部</t>
    <rPh sb="0" eb="3">
      <t>チュウガクセイ</t>
    </rPh>
    <rPh sb="3" eb="5">
      <t>ダンシ</t>
    </rPh>
    <rPh sb="6" eb="7">
      <t>ブ</t>
    </rPh>
    <phoneticPr fontId="2"/>
  </si>
  <si>
    <t>中学生女子の部</t>
    <rPh sb="0" eb="3">
      <t>チュウガクセイ</t>
    </rPh>
    <rPh sb="3" eb="5">
      <t>ジョシ</t>
    </rPh>
    <rPh sb="6" eb="7">
      <t>ブ</t>
    </rPh>
    <phoneticPr fontId="2"/>
  </si>
  <si>
    <t>単独演武 &lt;規定演武&gt;</t>
    <rPh sb="0" eb="1">
      <t>タン</t>
    </rPh>
    <rPh sb="1" eb="2">
      <t>ドク</t>
    </rPh>
    <rPh sb="2" eb="4">
      <t>エンブ</t>
    </rPh>
    <rPh sb="6" eb="8">
      <t>キテイ</t>
    </rPh>
    <rPh sb="8" eb="10">
      <t>エンブ</t>
    </rPh>
    <phoneticPr fontId="2"/>
  </si>
  <si>
    <t>小学生６級以上の部</t>
    <rPh sb="0" eb="3">
      <t>ショウガクセイ</t>
    </rPh>
    <rPh sb="4" eb="5">
      <t>キュウ</t>
    </rPh>
    <rPh sb="5" eb="7">
      <t>イジョウ</t>
    </rPh>
    <rPh sb="8" eb="9">
      <t>ブ</t>
    </rPh>
    <phoneticPr fontId="2"/>
  </si>
  <si>
    <t>単独演武 &lt;自由演武&gt;</t>
    <rPh sb="0" eb="1">
      <t>タン</t>
    </rPh>
    <rPh sb="1" eb="2">
      <t>ドク</t>
    </rPh>
    <rPh sb="2" eb="4">
      <t>エンブ</t>
    </rPh>
    <rPh sb="6" eb="8">
      <t>ジユウ</t>
    </rPh>
    <rPh sb="8" eb="10">
      <t>エンブ</t>
    </rPh>
    <phoneticPr fontId="2"/>
  </si>
  <si>
    <t>単独演武エントリー</t>
    <rPh sb="0" eb="1">
      <t>タン</t>
    </rPh>
    <rPh sb="1" eb="2">
      <t>ドク</t>
    </rPh>
    <rPh sb="2" eb="4">
      <t>エンブ</t>
    </rPh>
    <phoneticPr fontId="2"/>
  </si>
  <si>
    <t>中学生の部</t>
    <rPh sb="0" eb="3">
      <t>チュウガクセイ</t>
    </rPh>
    <rPh sb="4" eb="5">
      <t>ブ</t>
    </rPh>
    <phoneticPr fontId="2"/>
  </si>
  <si>
    <t>指導者参加費</t>
    <rPh sb="0" eb="3">
      <t>シドウシャ</t>
    </rPh>
    <rPh sb="3" eb="5">
      <t>サンカ</t>
    </rPh>
    <rPh sb="5" eb="6">
      <t>ヒ</t>
    </rPh>
    <phoneticPr fontId="2"/>
  </si>
  <si>
    <t>性別</t>
    <rPh sb="0" eb="2">
      <t>セイベツ</t>
    </rPh>
    <phoneticPr fontId="2"/>
  </si>
  <si>
    <t>性別</t>
    <rPh sb="0" eb="2">
      <t>セイベツ</t>
    </rPh>
    <phoneticPr fontId="1"/>
  </si>
  <si>
    <t>男子</t>
    <rPh sb="0" eb="2">
      <t>ダンシ</t>
    </rPh>
    <phoneticPr fontId="1"/>
  </si>
  <si>
    <t>女子</t>
    <rPh sb="0" eb="2">
      <t>ジョシ</t>
    </rPh>
    <phoneticPr fontId="1"/>
  </si>
  <si>
    <t>※重複の選手は「文字が赤く太字」になります。エントリー階級、学年範囲外の選手は「セルが赤く塗りつぶし」になります。</t>
    <rPh sb="1" eb="3">
      <t>ジュウフク</t>
    </rPh>
    <rPh sb="4" eb="6">
      <t>センシュ</t>
    </rPh>
    <rPh sb="8" eb="10">
      <t>モジ</t>
    </rPh>
    <rPh sb="11" eb="12">
      <t>アカ</t>
    </rPh>
    <rPh sb="13" eb="15">
      <t>フトジ</t>
    </rPh>
    <rPh sb="27" eb="29">
      <t>カイキュウ</t>
    </rPh>
    <rPh sb="30" eb="32">
      <t>ガクネン</t>
    </rPh>
    <rPh sb="32" eb="34">
      <t>ハンイ</t>
    </rPh>
    <rPh sb="34" eb="35">
      <t>ガイ</t>
    </rPh>
    <rPh sb="36" eb="38">
      <t>センシュ</t>
    </rPh>
    <rPh sb="43" eb="44">
      <t>アカ</t>
    </rPh>
    <rPh sb="45" eb="46">
      <t>ヌ</t>
    </rPh>
    <phoneticPr fontId="2"/>
  </si>
  <si>
    <t>※重複の選手は「文字が赤く太字」になります。</t>
    <rPh sb="1" eb="3">
      <t>ジュウフク</t>
    </rPh>
    <rPh sb="4" eb="6">
      <t>センシュ</t>
    </rPh>
    <rPh sb="8" eb="10">
      <t>モジ</t>
    </rPh>
    <rPh sb="11" eb="12">
      <t>アカ</t>
    </rPh>
    <rPh sb="13" eb="15">
      <t>フトジ</t>
    </rPh>
    <phoneticPr fontId="2"/>
  </si>
  <si>
    <t>エントリー階級、学年範囲外の選手は「セルが赤く塗りつぶし」になります。</t>
    <phoneticPr fontId="2"/>
  </si>
  <si>
    <t>第41回新潟県スポーツ少年団競技別交流大会　第38回少林寺拳法大会</t>
    <rPh sb="0" eb="1">
      <t>ダイ</t>
    </rPh>
    <rPh sb="3" eb="4">
      <t>カイ</t>
    </rPh>
    <rPh sb="4" eb="6">
      <t>ニイガタ</t>
    </rPh>
    <rPh sb="6" eb="7">
      <t>ケン</t>
    </rPh>
    <rPh sb="11" eb="14">
      <t>ショウネンダン</t>
    </rPh>
    <rPh sb="14" eb="16">
      <t>キョウギ</t>
    </rPh>
    <rPh sb="16" eb="17">
      <t>ベツ</t>
    </rPh>
    <rPh sb="17" eb="19">
      <t>コウリュウ</t>
    </rPh>
    <rPh sb="19" eb="21">
      <t>タイカイ</t>
    </rPh>
    <rPh sb="22" eb="23">
      <t>ダイ</t>
    </rPh>
    <rPh sb="25" eb="26">
      <t>カイ</t>
    </rPh>
    <rPh sb="26" eb="29">
      <t>ショウリンジ</t>
    </rPh>
    <rPh sb="29" eb="31">
      <t>ケンポウ</t>
    </rPh>
    <rPh sb="31" eb="33">
      <t>タイカイ</t>
    </rPh>
    <phoneticPr fontId="2"/>
  </si>
  <si>
    <t>　　今大会、エントリーの重複は不可です。</t>
    <rPh sb="2" eb="5">
      <t>コンタイカイ</t>
    </rPh>
    <rPh sb="12" eb="14">
      <t>ジュウフク</t>
    </rPh>
    <rPh sb="15" eb="17">
      <t>フカ</t>
    </rPh>
    <phoneticPr fontId="2"/>
  </si>
  <si>
    <t>　　記入例）「少林寺　太郎」「ショウリンジ　タロウ」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</si>
</sst>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quot; 参加申込書&quot;"/>
  </numFmts>
  <fonts count="2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9"/>
      <color rgb="FFFF0000"/>
      <name val="ＭＳ ゴシック"/>
      <family val="3"/>
      <charset val="128"/>
    </font>
    <font>
      <sz val="14"/>
      <color theme="1"/>
      <name val="ＭＳ ゴシック"/>
      <family val="3"/>
      <charset val="128"/>
    </font>
    <font>
      <sz val="9"/>
      <color rgb="FFFF0000"/>
      <name val="ＭＳ Ｐゴシック"/>
      <family val="2"/>
      <charset val="128"/>
      <scheme val="minor"/>
    </font>
    <font>
      <b/>
      <sz val="14"/>
      <color theme="1"/>
      <name val="ＭＳ Ｐゴシック"/>
      <family val="3"/>
      <charset val="128"/>
      <scheme val="minor"/>
    </font>
    <font>
      <b/>
      <sz val="12"/>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6"/>
      <color theme="1"/>
      <name val="ＭＳ ゴシック"/>
      <family val="3"/>
      <charset val="128"/>
    </font>
    <font>
      <sz val="18"/>
      <color theme="3"/>
      <name val="ＭＳ Ｐゴシック"/>
      <family val="2"/>
      <charset val="128"/>
      <scheme val="major"/>
    </font>
    <font>
      <sz val="10"/>
      <color theme="1"/>
      <name val="ＭＳ ゴシック"/>
      <family val="3"/>
      <charset val="128"/>
    </font>
    <font>
      <sz val="8"/>
      <color theme="1"/>
      <name val="ＭＳ ゴシック"/>
      <family val="3"/>
      <charset val="128"/>
    </font>
    <font>
      <sz val="12"/>
      <color theme="1"/>
      <name val="ＭＳ ゴシック"/>
      <family val="3"/>
      <charset val="128"/>
    </font>
    <font>
      <sz val="18"/>
      <color theme="1"/>
      <name val="ＭＳ ゴシック"/>
      <family val="3"/>
      <charset val="128"/>
    </font>
    <font>
      <b/>
      <sz val="12"/>
      <color theme="1"/>
      <name val="ＭＳ ゴシック"/>
      <family val="3"/>
      <charset val="128"/>
    </font>
    <font>
      <u/>
      <sz val="11"/>
      <color theme="10"/>
      <name val="ＭＳ Ｐゴシック"/>
      <family val="2"/>
      <charset val="128"/>
      <scheme val="minor"/>
    </font>
    <font>
      <b/>
      <sz val="10"/>
      <color rgb="FFFF0000"/>
      <name val="ＭＳ Ｐゴシック"/>
      <family val="3"/>
      <charset val="128"/>
      <scheme val="minor"/>
    </font>
    <font>
      <b/>
      <sz val="11"/>
      <color rgb="FFFF0000"/>
      <name val="ＭＳ Ｐゴシック"/>
      <family val="3"/>
      <charset val="128"/>
      <scheme val="minor"/>
    </font>
    <font>
      <sz val="14"/>
      <color theme="1"/>
      <name val="ＭＳ Ｐゴシック"/>
      <family val="2"/>
      <charset val="128"/>
      <scheme val="minor"/>
    </font>
    <font>
      <sz val="16"/>
      <color theme="1"/>
      <name val="ＭＳ Ｐゴシック"/>
      <family val="2"/>
      <charset val="128"/>
      <scheme val="minor"/>
    </font>
  </fonts>
  <fills count="4">
    <fill>
      <patternFill patternType="none"/>
    </fill>
    <fill>
      <patternFill patternType="gray125"/>
    </fill>
    <fill>
      <patternFill patternType="solid">
        <fgColor rgb="FFFFFF99"/>
        <bgColor indexed="64"/>
      </patternFill>
    </fill>
    <fill>
      <patternFill patternType="solid">
        <fgColor theme="0" tint="-0.3499862666707357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style="dotted">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auto="1"/>
      </top>
      <bottom style="thin">
        <color auto="1"/>
      </bottom>
      <diagonal/>
    </border>
    <border>
      <left/>
      <right/>
      <top style="thin">
        <color auto="1"/>
      </top>
      <bottom/>
      <diagonal/>
    </border>
  </borders>
  <cellStyleXfs count="2">
    <xf numFmtId="0" fontId="0" fillId="0" borderId="0">
      <alignment vertical="center"/>
    </xf>
    <xf numFmtId="0" fontId="18" fillId="0" borderId="0" applyNumberForma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7" fillId="0" borderId="0" xfId="0" applyFont="1">
      <alignment vertical="center"/>
    </xf>
    <xf numFmtId="0" fontId="9"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176" fontId="0" fillId="0" borderId="2" xfId="0" applyNumberFormat="1" applyBorder="1">
      <alignment vertical="center"/>
    </xf>
    <xf numFmtId="0" fontId="0" fillId="0" borderId="4" xfId="0" applyBorder="1" applyAlignment="1">
      <alignment vertical="center" shrinkToFit="1"/>
    </xf>
    <xf numFmtId="0" fontId="0" fillId="0" borderId="3" xfId="0" applyBorder="1" applyAlignment="1">
      <alignment vertical="center" shrinkToFit="1"/>
    </xf>
    <xf numFmtId="0" fontId="3" fillId="0" borderId="1" xfId="0" applyFont="1" applyBorder="1" applyAlignment="1">
      <alignment horizontal="right" vertical="center"/>
    </xf>
    <xf numFmtId="0" fontId="3" fillId="0" borderId="1" xfId="0" applyFont="1" applyBorder="1" applyAlignment="1">
      <alignment horizontal="center" vertical="center"/>
    </xf>
    <xf numFmtId="176" fontId="3" fillId="0" borderId="1" xfId="0" applyNumberFormat="1" applyFont="1" applyBorder="1">
      <alignment vertical="center"/>
    </xf>
    <xf numFmtId="0" fontId="0" fillId="3" borderId="0" xfId="0" applyFill="1">
      <alignment vertical="center"/>
    </xf>
    <xf numFmtId="0" fontId="0" fillId="3" borderId="0" xfId="0" applyFill="1" applyAlignment="1"/>
    <xf numFmtId="0" fontId="10" fillId="3" borderId="0" xfId="0" applyFont="1" applyFill="1" applyAlignment="1">
      <alignment horizontal="center" vertical="center"/>
    </xf>
    <xf numFmtId="0" fontId="0" fillId="3" borderId="0" xfId="0" applyFill="1" applyBorder="1" applyAlignment="1">
      <alignment horizontal="center" vertical="center"/>
    </xf>
    <xf numFmtId="0" fontId="0" fillId="3" borderId="7" xfId="0" applyFill="1" applyBorder="1">
      <alignment vertical="center"/>
    </xf>
    <xf numFmtId="0" fontId="0" fillId="3" borderId="8" xfId="0" applyFill="1" applyBorder="1">
      <alignment vertical="center"/>
    </xf>
    <xf numFmtId="0" fontId="0" fillId="3" borderId="9" xfId="0" applyFill="1" applyBorder="1">
      <alignment vertical="center"/>
    </xf>
    <xf numFmtId="0" fontId="3" fillId="0" borderId="0" xfId="0" applyFont="1" applyAlignment="1">
      <alignment horizontal="right" vertical="center"/>
    </xf>
    <xf numFmtId="0" fontId="3" fillId="2" borderId="1" xfId="0" applyFont="1" applyFill="1" applyBorder="1">
      <alignment vertical="center"/>
    </xf>
    <xf numFmtId="0" fontId="3" fillId="3" borderId="0" xfId="0" applyFont="1" applyFill="1">
      <alignment vertical="center"/>
    </xf>
    <xf numFmtId="0" fontId="3" fillId="3" borderId="1" xfId="0" applyFont="1" applyFill="1" applyBorder="1">
      <alignment vertical="center"/>
    </xf>
    <xf numFmtId="0" fontId="3" fillId="0" borderId="0" xfId="0" applyNumberFormat="1" applyFont="1" applyAlignment="1">
      <alignment horizontal="left" vertical="center"/>
    </xf>
    <xf numFmtId="0" fontId="13" fillId="0" borderId="1" xfId="0" applyFont="1" applyBorder="1" applyAlignment="1">
      <alignment horizontal="center" vertical="center" shrinkToFit="1"/>
    </xf>
    <xf numFmtId="0" fontId="14" fillId="0" borderId="7" xfId="0" applyFont="1" applyBorder="1" applyAlignment="1">
      <alignment horizontal="center" vertical="center" shrinkToFit="1"/>
    </xf>
    <xf numFmtId="0" fontId="15" fillId="0" borderId="15" xfId="0" applyFont="1" applyBorder="1" applyAlignment="1">
      <alignment horizontal="right"/>
    </xf>
    <xf numFmtId="0" fontId="15" fillId="0" borderId="15" xfId="0" applyFont="1" applyBorder="1" applyAlignment="1">
      <alignment horizontal="left"/>
    </xf>
    <xf numFmtId="177" fontId="15" fillId="0" borderId="0" xfId="0" applyNumberFormat="1" applyFont="1">
      <alignment vertical="center"/>
    </xf>
    <xf numFmtId="0" fontId="15" fillId="0" borderId="0" xfId="0" applyFont="1" applyAlignment="1">
      <alignment horizontal="right" vertical="center"/>
    </xf>
    <xf numFmtId="0" fontId="15" fillId="0" borderId="0" xfId="0" applyFont="1" applyAlignment="1">
      <alignment vertical="center"/>
    </xf>
    <xf numFmtId="0" fontId="3" fillId="0" borderId="0" xfId="0" applyFont="1" applyAlignment="1">
      <alignment horizontal="left" vertical="center"/>
    </xf>
    <xf numFmtId="177" fontId="15" fillId="0" borderId="0" xfId="0" applyNumberFormat="1" applyFont="1" applyAlignment="1">
      <alignment vertical="top"/>
    </xf>
    <xf numFmtId="177" fontId="3" fillId="0" borderId="0" xfId="0" applyNumberFormat="1" applyFont="1" applyAlignment="1">
      <alignment vertical="top"/>
    </xf>
    <xf numFmtId="0" fontId="3" fillId="0" borderId="0" xfId="0" applyFont="1" applyAlignment="1">
      <alignment vertical="top"/>
    </xf>
    <xf numFmtId="0" fontId="17" fillId="0" borderId="15" xfId="0" applyFont="1" applyBorder="1" applyAlignment="1">
      <alignment horizontal="center"/>
    </xf>
    <xf numFmtId="177" fontId="17" fillId="0" borderId="15" xfId="0" applyNumberFormat="1" applyFont="1" applyBorder="1" applyAlignment="1"/>
    <xf numFmtId="0" fontId="17" fillId="0" borderId="15" xfId="0" applyFont="1" applyBorder="1" applyAlignment="1"/>
    <xf numFmtId="0" fontId="3" fillId="0" borderId="0" xfId="0" applyFont="1" applyBorder="1" applyAlignment="1">
      <alignment horizontal="center" vertical="center" shrinkToFit="1"/>
    </xf>
    <xf numFmtId="0" fontId="3" fillId="0" borderId="0" xfId="0" applyFont="1" applyBorder="1" applyAlignment="1">
      <alignment horizontal="center" vertical="center"/>
    </xf>
    <xf numFmtId="0" fontId="3" fillId="0" borderId="0" xfId="0" applyFont="1" applyBorder="1" applyAlignment="1">
      <alignment horizontal="center" vertical="top"/>
    </xf>
    <xf numFmtId="0" fontId="3" fillId="0" borderId="0" xfId="0" applyFont="1" applyBorder="1">
      <alignment vertical="center"/>
    </xf>
    <xf numFmtId="176" fontId="3" fillId="0" borderId="17" xfId="0" applyNumberFormat="1" applyFont="1" applyBorder="1" applyAlignment="1">
      <alignment vertical="center"/>
    </xf>
    <xf numFmtId="0" fontId="13" fillId="0" borderId="17" xfId="0" applyFont="1" applyBorder="1" applyAlignment="1">
      <alignment horizontal="center" vertical="center" shrinkToFit="1"/>
    </xf>
    <xf numFmtId="0" fontId="3" fillId="0" borderId="9" xfId="0" applyFont="1" applyBorder="1" applyAlignment="1">
      <alignment horizontal="center" vertical="center" shrinkToFit="1"/>
    </xf>
    <xf numFmtId="0" fontId="19" fillId="0" borderId="0" xfId="0" applyFont="1">
      <alignment vertical="center"/>
    </xf>
    <xf numFmtId="0" fontId="3" fillId="3" borderId="0" xfId="0" applyFont="1" applyFill="1" applyBorder="1">
      <alignment vertical="center"/>
    </xf>
    <xf numFmtId="0" fontId="3" fillId="3" borderId="0" xfId="0" applyFont="1" applyFill="1" applyAlignment="1">
      <alignment horizontal="right" vertical="center"/>
    </xf>
    <xf numFmtId="0" fontId="4" fillId="0" borderId="0" xfId="0" applyFo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Fill="1" applyBorder="1">
      <alignment vertical="center"/>
    </xf>
    <xf numFmtId="0" fontId="0" fillId="2" borderId="4" xfId="0" applyFill="1" applyBorder="1">
      <alignment vertical="center"/>
    </xf>
    <xf numFmtId="0" fontId="0" fillId="3" borderId="0" xfId="0" applyFill="1" applyAlignment="1">
      <alignment horizontal="center"/>
    </xf>
    <xf numFmtId="0" fontId="0" fillId="0" borderId="5" xfId="0" applyBorder="1" applyAlignment="1">
      <alignment vertical="center" shrinkToFit="1"/>
    </xf>
    <xf numFmtId="0" fontId="0" fillId="3" borderId="0" xfId="0" applyFill="1" applyBorder="1" applyAlignment="1">
      <alignment horizontal="center" vertical="center" shrinkToFit="1"/>
    </xf>
    <xf numFmtId="0" fontId="0" fillId="3" borderId="0" xfId="0" applyFill="1" applyBorder="1">
      <alignment vertical="center"/>
    </xf>
    <xf numFmtId="0" fontId="3" fillId="0" borderId="1" xfId="0" applyFont="1" applyBorder="1" applyAlignment="1">
      <alignment horizontal="center" vertical="center"/>
    </xf>
    <xf numFmtId="0" fontId="0" fillId="3" borderId="0" xfId="0" applyFill="1" applyAlignment="1">
      <alignment horizontal="center"/>
    </xf>
    <xf numFmtId="0" fontId="20" fillId="0" borderId="0" xfId="0" applyFont="1">
      <alignment vertical="center"/>
    </xf>
    <xf numFmtId="0" fontId="20" fillId="0" borderId="0" xfId="0" applyFont="1" applyAlignment="1">
      <alignment vertical="top"/>
    </xf>
    <xf numFmtId="0" fontId="0" fillId="3" borderId="17" xfId="0" applyFill="1" applyBorder="1">
      <alignment vertical="center"/>
    </xf>
    <xf numFmtId="0" fontId="18" fillId="2" borderId="1" xfId="1" applyFill="1" applyBorder="1" applyAlignment="1">
      <alignment vertical="center"/>
    </xf>
    <xf numFmtId="0" fontId="3" fillId="2" borderId="1" xfId="0" applyFont="1" applyFill="1" applyBorder="1" applyAlignment="1">
      <alignment vertical="center"/>
    </xf>
    <xf numFmtId="178" fontId="16" fillId="0" borderId="0" xfId="0" applyNumberFormat="1" applyFont="1" applyAlignment="1">
      <alignment horizontal="center" vertical="center" shrinkToFit="1"/>
    </xf>
    <xf numFmtId="0" fontId="15" fillId="0" borderId="0" xfId="0" applyFont="1" applyAlignment="1">
      <alignment horizontal="right" vertical="top" shrinkToFit="1"/>
    </xf>
    <xf numFmtId="0" fontId="15" fillId="0" borderId="0" xfId="0" applyFont="1" applyAlignment="1">
      <alignment vertical="top"/>
    </xf>
    <xf numFmtId="0" fontId="3" fillId="0" borderId="0" xfId="0" applyFont="1" applyAlignment="1">
      <alignment horizontal="left" vertical="top"/>
    </xf>
    <xf numFmtId="0" fontId="3" fillId="0" borderId="1" xfId="0" applyFont="1" applyBorder="1" applyAlignment="1">
      <alignment horizontal="right" vertical="center"/>
    </xf>
    <xf numFmtId="0" fontId="11" fillId="0" borderId="0" xfId="0" applyFont="1" applyAlignment="1">
      <alignment horizontal="center" vertical="center" shrinkToFit="1"/>
    </xf>
    <xf numFmtId="0" fontId="22" fillId="0" borderId="0" xfId="0" applyFont="1" applyAlignment="1">
      <alignment vertical="center" shrinkToFit="1"/>
    </xf>
    <xf numFmtId="0" fontId="5" fillId="0" borderId="0" xfId="0" applyFont="1" applyAlignment="1">
      <alignment vertical="center" shrinkToFit="1"/>
    </xf>
    <xf numFmtId="0" fontId="21" fillId="0" borderId="0" xfId="0" applyFont="1" applyAlignment="1">
      <alignment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2"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center" vertical="center"/>
    </xf>
    <xf numFmtId="0" fontId="4" fillId="0" borderId="0" xfId="0" applyFont="1" applyAlignment="1">
      <alignment vertical="center"/>
    </xf>
    <xf numFmtId="0" fontId="6" fillId="0" borderId="0" xfId="0" applyFont="1" applyAlignment="1">
      <alignment vertical="center"/>
    </xf>
    <xf numFmtId="0" fontId="5" fillId="0" borderId="0" xfId="0" applyFont="1" applyAlignment="1">
      <alignment horizontal="center" vertical="center"/>
    </xf>
    <xf numFmtId="0" fontId="0" fillId="0" borderId="0" xfId="0" applyAlignment="1">
      <alignment vertical="center"/>
    </xf>
    <xf numFmtId="0" fontId="4" fillId="0" borderId="0" xfId="0" applyFont="1" applyAlignment="1">
      <alignment vertical="center" wrapText="1"/>
    </xf>
    <xf numFmtId="176" fontId="3" fillId="0" borderId="1" xfId="0" applyNumberFormat="1" applyFont="1" applyBorder="1" applyAlignment="1">
      <alignment vertical="center"/>
    </xf>
    <xf numFmtId="0" fontId="13" fillId="0" borderId="1" xfId="0" applyFont="1" applyBorder="1" applyAlignment="1">
      <alignment horizontal="center" vertical="center" shrinkToFit="1"/>
    </xf>
    <xf numFmtId="0" fontId="3" fillId="0" borderId="2" xfId="0" applyFont="1" applyBorder="1" applyAlignment="1">
      <alignment vertical="center"/>
    </xf>
    <xf numFmtId="0" fontId="0" fillId="0" borderId="16" xfId="0" applyBorder="1" applyAlignment="1">
      <alignment vertical="center"/>
    </xf>
    <xf numFmtId="0" fontId="0" fillId="0" borderId="14" xfId="0" applyBorder="1" applyAlignment="1">
      <alignment vertical="center"/>
    </xf>
    <xf numFmtId="0" fontId="0" fillId="0" borderId="1" xfId="0" applyBorder="1" applyAlignment="1">
      <alignment vertical="center"/>
    </xf>
    <xf numFmtId="176" fontId="3" fillId="0" borderId="7" xfId="0" applyNumberFormat="1" applyFont="1" applyBorder="1" applyAlignment="1">
      <alignment vertical="center"/>
    </xf>
    <xf numFmtId="176" fontId="3" fillId="0" borderId="9" xfId="0" applyNumberFormat="1" applyFont="1" applyBorder="1" applyAlignment="1">
      <alignment vertical="center"/>
    </xf>
    <xf numFmtId="0" fontId="0" fillId="3" borderId="0" xfId="0" applyFill="1" applyAlignment="1">
      <alignment horizontal="center"/>
    </xf>
    <xf numFmtId="0" fontId="10" fillId="3" borderId="15" xfId="0" applyFont="1" applyFill="1" applyBorder="1" applyAlignment="1">
      <alignment horizontal="center" vertical="center"/>
    </xf>
    <xf numFmtId="0" fontId="8"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center" vertical="center" shrinkToFit="1"/>
    </xf>
  </cellXfs>
  <cellStyles count="2">
    <cellStyle name="ハイパーリンク" xfId="1" builtinId="8"/>
    <cellStyle name="標準" xfId="0" builtinId="0"/>
  </cellStyles>
  <dxfs count="18">
    <dxf>
      <fill>
        <patternFill>
          <bgColor rgb="FFFF0000"/>
        </patternFill>
      </fill>
    </dxf>
    <dxf>
      <fill>
        <patternFill>
          <bgColor rgb="FFFF0000"/>
        </patternFill>
      </fill>
    </dxf>
    <dxf>
      <fill>
        <patternFill>
          <bgColor rgb="FFFF0000"/>
        </patternFill>
      </fill>
    </dxf>
    <dxf>
      <fill>
        <patternFill>
          <bgColor rgb="FFFF0000"/>
        </patternFill>
      </fill>
    </dxf>
    <dxf>
      <font>
        <b/>
        <i val="0"/>
        <strike val="0"/>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strike val="0"/>
        <color rgb="FFFF000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78"/>
  <sheetViews>
    <sheetView tabSelected="1" workbookViewId="0">
      <selection activeCell="B11" sqref="B11"/>
    </sheetView>
  </sheetViews>
  <sheetFormatPr defaultRowHeight="13.5" x14ac:dyDescent="0.15"/>
  <cols>
    <col min="1" max="1" width="5.625" style="1" customWidth="1"/>
    <col min="2" max="2" width="29.375" style="1" bestFit="1" customWidth="1"/>
    <col min="3" max="3" width="16.625" style="1" customWidth="1"/>
    <col min="4" max="4" width="16.625" style="1" hidden="1" customWidth="1"/>
    <col min="5" max="5" width="7.5" style="1" hidden="1" customWidth="1"/>
    <col min="6" max="6" width="13.875" style="1" hidden="1" customWidth="1"/>
    <col min="7" max="7" width="19.625" style="1" customWidth="1"/>
    <col min="8" max="10" width="7.625" style="1" customWidth="1"/>
    <col min="11" max="15" width="9" style="1" hidden="1" customWidth="1"/>
    <col min="16" max="18" width="9" style="1"/>
    <col min="19" max="19" width="5.625" style="1" customWidth="1"/>
    <col min="20" max="20" width="7.625" style="1" customWidth="1"/>
    <col min="21" max="21" width="11.625" style="1" customWidth="1"/>
    <col min="22" max="22" width="14.625" style="1" customWidth="1"/>
    <col min="23" max="24" width="5.125" style="1" customWidth="1"/>
    <col min="25" max="25" width="3.125" style="1" customWidth="1"/>
    <col min="26" max="26" width="5.625" style="1" customWidth="1"/>
    <col min="27" max="27" width="2.625" style="1" customWidth="1"/>
    <col min="28" max="28" width="16.625" style="1" customWidth="1"/>
    <col min="29" max="29" width="14.625" style="1" customWidth="1"/>
    <col min="30" max="31" width="5.125" style="1" customWidth="1"/>
    <col min="32" max="16384" width="9" style="1"/>
  </cols>
  <sheetData>
    <row r="1" spans="1:15" ht="18.75" x14ac:dyDescent="0.15">
      <c r="B1" s="71" t="str">
        <f>O1</f>
        <v>第41回新潟県スポーツ少年団競技別交流大会　第38回少林寺拳法大会</v>
      </c>
      <c r="C1" s="71"/>
      <c r="D1" s="71"/>
      <c r="E1" s="71"/>
      <c r="F1" s="71"/>
      <c r="G1" s="71"/>
      <c r="H1" s="72"/>
      <c r="I1" s="73" t="s">
        <v>86</v>
      </c>
      <c r="J1" s="74"/>
      <c r="K1" s="23"/>
      <c r="L1" s="23"/>
      <c r="M1" s="23"/>
      <c r="N1" s="23" t="s">
        <v>85</v>
      </c>
      <c r="O1" s="24" t="s">
        <v>113</v>
      </c>
    </row>
    <row r="2" spans="1:15" ht="16.5" customHeight="1" x14ac:dyDescent="0.15">
      <c r="K2" s="23"/>
      <c r="L2" s="23"/>
      <c r="M2" s="23"/>
      <c r="N2" s="23"/>
      <c r="O2" s="23"/>
    </row>
    <row r="3" spans="1:15" ht="16.5" customHeight="1" x14ac:dyDescent="0.15">
      <c r="B3" s="11" t="s">
        <v>74</v>
      </c>
      <c r="C3" s="65"/>
      <c r="D3" s="65"/>
      <c r="E3" s="65"/>
      <c r="F3" s="65"/>
      <c r="G3" s="65"/>
      <c r="K3" s="23"/>
      <c r="L3" s="48"/>
      <c r="M3" s="23"/>
      <c r="N3" s="49" t="s">
        <v>105</v>
      </c>
      <c r="O3" s="24">
        <v>500</v>
      </c>
    </row>
    <row r="4" spans="1:15" ht="16.5" customHeight="1" x14ac:dyDescent="0.15">
      <c r="B4" s="11" t="s">
        <v>48</v>
      </c>
      <c r="C4" s="65"/>
      <c r="D4" s="65"/>
      <c r="E4" s="65"/>
      <c r="F4" s="65"/>
      <c r="G4" s="65"/>
      <c r="K4" s="23"/>
      <c r="L4" s="23"/>
      <c r="M4" s="23"/>
      <c r="N4" s="49" t="s">
        <v>73</v>
      </c>
      <c r="O4" s="24">
        <v>500</v>
      </c>
    </row>
    <row r="5" spans="1:15" ht="16.5" customHeight="1" x14ac:dyDescent="0.15">
      <c r="B5" s="11" t="s">
        <v>49</v>
      </c>
      <c r="C5" s="65"/>
      <c r="D5" s="65"/>
      <c r="E5" s="65"/>
      <c r="F5" s="65"/>
      <c r="G5" s="65"/>
      <c r="K5" s="23"/>
      <c r="L5" s="23"/>
      <c r="M5" s="23"/>
      <c r="N5" s="23"/>
      <c r="O5" s="23"/>
    </row>
    <row r="6" spans="1:15" ht="16.5" customHeight="1" x14ac:dyDescent="0.15">
      <c r="B6" s="11" t="s">
        <v>50</v>
      </c>
      <c r="C6" s="65"/>
      <c r="D6" s="65"/>
      <c r="E6" s="65"/>
      <c r="F6" s="65"/>
      <c r="G6" s="65"/>
      <c r="H6" s="65"/>
      <c r="I6" s="65"/>
      <c r="K6" s="23"/>
      <c r="L6" s="23"/>
      <c r="M6" s="23"/>
      <c r="N6" s="23"/>
      <c r="O6" s="23"/>
    </row>
    <row r="7" spans="1:15" ht="16.5" customHeight="1" x14ac:dyDescent="0.15">
      <c r="B7" s="11" t="s">
        <v>51</v>
      </c>
      <c r="C7" s="65"/>
      <c r="D7" s="65"/>
      <c r="E7" s="65"/>
      <c r="F7" s="65"/>
      <c r="G7" s="65"/>
      <c r="H7" s="65"/>
      <c r="I7" s="65"/>
      <c r="K7" s="23"/>
      <c r="L7" s="23"/>
      <c r="M7" s="23"/>
      <c r="N7" s="23"/>
      <c r="O7" s="23"/>
    </row>
    <row r="8" spans="1:15" ht="16.5" customHeight="1" x14ac:dyDescent="0.15">
      <c r="B8" s="11" t="s">
        <v>52</v>
      </c>
      <c r="C8" s="64"/>
      <c r="D8" s="64"/>
      <c r="E8" s="64"/>
      <c r="F8" s="64"/>
      <c r="G8" s="65"/>
      <c r="H8" s="65"/>
      <c r="I8" s="65"/>
      <c r="K8" s="23"/>
      <c r="L8" s="23"/>
      <c r="M8" s="23"/>
      <c r="N8" s="23"/>
      <c r="O8" s="23"/>
    </row>
    <row r="9" spans="1:15" ht="16.5" customHeight="1" x14ac:dyDescent="0.15">
      <c r="K9" s="23"/>
      <c r="L9" s="23" t="s">
        <v>107</v>
      </c>
      <c r="M9" s="23"/>
      <c r="N9" s="23"/>
      <c r="O9" s="23"/>
    </row>
    <row r="10" spans="1:15" ht="16.5" customHeight="1" x14ac:dyDescent="0.15">
      <c r="B10" s="21" t="s">
        <v>58</v>
      </c>
      <c r="C10" s="25">
        <f>COUNTA(C17:C136)</f>
        <v>0</v>
      </c>
      <c r="D10" s="25"/>
      <c r="E10" s="25"/>
      <c r="F10" s="25"/>
      <c r="K10" s="23"/>
      <c r="L10" s="23"/>
      <c r="M10" s="23"/>
      <c r="N10" s="23"/>
      <c r="O10" s="23"/>
    </row>
    <row r="11" spans="1:15" ht="16.5" customHeight="1" x14ac:dyDescent="0.15">
      <c r="C11" s="50" t="s">
        <v>83</v>
      </c>
      <c r="D11" s="50"/>
      <c r="E11" s="50"/>
      <c r="F11" s="50"/>
      <c r="K11" s="23"/>
      <c r="L11" s="23" t="s">
        <v>108</v>
      </c>
      <c r="M11" s="23"/>
      <c r="N11" s="23"/>
      <c r="O11" s="23"/>
    </row>
    <row r="12" spans="1:15" ht="16.5" customHeight="1" x14ac:dyDescent="0.15">
      <c r="A12" s="84" t="s">
        <v>6</v>
      </c>
      <c r="B12" s="84"/>
      <c r="C12" s="82" t="s">
        <v>28</v>
      </c>
      <c r="D12" s="82"/>
      <c r="E12" s="82"/>
      <c r="F12" s="82"/>
      <c r="G12" s="85"/>
      <c r="H12" s="85"/>
      <c r="I12" s="85"/>
      <c r="K12" s="23"/>
      <c r="L12" s="23" t="s">
        <v>109</v>
      </c>
      <c r="M12" s="23"/>
      <c r="N12" s="23"/>
      <c r="O12" s="23"/>
    </row>
    <row r="13" spans="1:15" ht="16.5" customHeight="1" x14ac:dyDescent="0.15">
      <c r="A13" s="84"/>
      <c r="B13" s="84"/>
      <c r="C13" s="86" t="s">
        <v>59</v>
      </c>
      <c r="D13" s="86"/>
      <c r="E13" s="86"/>
      <c r="F13" s="86"/>
      <c r="G13" s="83"/>
      <c r="H13" s="83"/>
      <c r="I13" s="83"/>
      <c r="K13" s="23"/>
      <c r="L13" s="23"/>
      <c r="M13" s="23"/>
      <c r="N13" s="23"/>
      <c r="O13" s="23"/>
    </row>
    <row r="14" spans="1:15" ht="16.5" customHeight="1" x14ac:dyDescent="0.15">
      <c r="A14" s="84"/>
      <c r="B14" s="84"/>
      <c r="C14" s="82" t="s">
        <v>115</v>
      </c>
      <c r="D14" s="82"/>
      <c r="E14" s="82"/>
      <c r="F14" s="82"/>
      <c r="G14" s="83"/>
      <c r="H14" s="83"/>
      <c r="I14" s="83"/>
      <c r="K14" s="23"/>
      <c r="L14" s="23"/>
      <c r="M14" s="23"/>
      <c r="N14" s="23"/>
      <c r="O14" s="23"/>
    </row>
    <row r="15" spans="1:15" ht="16.5" customHeight="1" x14ac:dyDescent="0.15">
      <c r="A15" s="12" t="s">
        <v>0</v>
      </c>
      <c r="B15" s="12" t="s">
        <v>1</v>
      </c>
      <c r="C15" s="12" t="s">
        <v>2</v>
      </c>
      <c r="D15" s="52" t="s">
        <v>93</v>
      </c>
      <c r="E15" s="51" t="s">
        <v>88</v>
      </c>
      <c r="F15" s="51" t="s">
        <v>89</v>
      </c>
      <c r="G15" s="12" t="s">
        <v>5</v>
      </c>
      <c r="H15" s="12" t="s">
        <v>3</v>
      </c>
      <c r="I15" s="12" t="s">
        <v>4</v>
      </c>
      <c r="J15" s="59" t="s">
        <v>106</v>
      </c>
      <c r="K15" s="23" t="s">
        <v>7</v>
      </c>
      <c r="L15" s="23" t="s">
        <v>8</v>
      </c>
      <c r="M15" s="23"/>
      <c r="N15" s="23"/>
      <c r="O15" s="23"/>
    </row>
    <row r="16" spans="1:15" ht="16.5" customHeight="1" x14ac:dyDescent="0.15">
      <c r="A16" s="51"/>
      <c r="B16" s="51"/>
      <c r="C16" s="51"/>
      <c r="D16" s="52"/>
      <c r="E16" s="51"/>
      <c r="F16" s="51"/>
      <c r="G16" s="51"/>
      <c r="H16" s="51"/>
      <c r="I16" s="51"/>
      <c r="J16" s="59"/>
      <c r="K16" s="23"/>
      <c r="L16" s="23"/>
      <c r="M16" s="23"/>
      <c r="N16" s="23"/>
      <c r="O16" s="23"/>
    </row>
    <row r="17" spans="1:15" ht="16.5" customHeight="1" x14ac:dyDescent="0.15">
      <c r="A17" s="13">
        <v>1</v>
      </c>
      <c r="B17" s="53" t="str">
        <f>IF(C17="","",DBCS($C$3))</f>
        <v/>
      </c>
      <c r="C17" s="22"/>
      <c r="D17" s="22" t="str">
        <f>DBCS(C17)</f>
        <v/>
      </c>
      <c r="E17" s="22">
        <v>1</v>
      </c>
      <c r="F17" s="22" t="str">
        <f>B17</f>
        <v/>
      </c>
      <c r="G17" s="22"/>
      <c r="H17" s="22"/>
      <c r="I17" s="22"/>
      <c r="J17" s="22"/>
      <c r="K17" s="23"/>
      <c r="L17" s="23"/>
      <c r="M17" s="23"/>
      <c r="N17" s="23"/>
      <c r="O17" s="23"/>
    </row>
    <row r="18" spans="1:15" ht="16.5" customHeight="1" x14ac:dyDescent="0.15">
      <c r="A18" s="13">
        <v>2</v>
      </c>
      <c r="B18" s="53" t="str">
        <f t="shared" ref="B18:B81" si="0">IF(C18="","",DBCS($C$3))</f>
        <v/>
      </c>
      <c r="C18" s="22"/>
      <c r="D18" s="22" t="str">
        <f>DBCS(C18)</f>
        <v/>
      </c>
      <c r="E18" s="22">
        <v>2</v>
      </c>
      <c r="F18" s="22" t="str">
        <f>B18</f>
        <v/>
      </c>
      <c r="G18" s="22"/>
      <c r="H18" s="22"/>
      <c r="I18" s="22"/>
      <c r="J18" s="22"/>
      <c r="K18" s="23" t="s">
        <v>92</v>
      </c>
      <c r="L18" s="23" t="s">
        <v>9</v>
      </c>
      <c r="M18" s="23">
        <v>1</v>
      </c>
      <c r="N18" s="23" t="s">
        <v>92</v>
      </c>
      <c r="O18" s="23" t="s">
        <v>92</v>
      </c>
    </row>
    <row r="19" spans="1:15" ht="16.5" customHeight="1" x14ac:dyDescent="0.15">
      <c r="A19" s="13">
        <v>3</v>
      </c>
      <c r="B19" s="53" t="str">
        <f t="shared" si="0"/>
        <v/>
      </c>
      <c r="C19" s="22"/>
      <c r="D19" s="22" t="str">
        <f t="shared" ref="D19" si="1">DBCS(C19)</f>
        <v/>
      </c>
      <c r="E19" s="22">
        <v>3</v>
      </c>
      <c r="F19" s="22" t="str">
        <f t="shared" ref="F19" si="2">B19</f>
        <v/>
      </c>
      <c r="G19" s="22"/>
      <c r="H19" s="22"/>
      <c r="I19" s="22"/>
      <c r="J19" s="22"/>
      <c r="K19" s="23" t="s">
        <v>10</v>
      </c>
      <c r="L19" s="23" t="s">
        <v>20</v>
      </c>
      <c r="M19" s="23">
        <v>2</v>
      </c>
      <c r="N19" s="23" t="s">
        <v>10</v>
      </c>
      <c r="O19" s="23" t="s">
        <v>10</v>
      </c>
    </row>
    <row r="20" spans="1:15" ht="16.5" customHeight="1" x14ac:dyDescent="0.15">
      <c r="A20" s="13">
        <v>4</v>
      </c>
      <c r="B20" s="53" t="str">
        <f t="shared" si="0"/>
        <v/>
      </c>
      <c r="C20" s="22"/>
      <c r="D20" s="22" t="str">
        <f t="shared" ref="D20:D21" si="3">DBCS(C20)</f>
        <v/>
      </c>
      <c r="E20" s="22">
        <v>4</v>
      </c>
      <c r="F20" s="22" t="str">
        <f t="shared" ref="F20:F21" si="4">B20</f>
        <v/>
      </c>
      <c r="G20" s="22"/>
      <c r="H20" s="22"/>
      <c r="I20" s="22"/>
      <c r="J20" s="22"/>
      <c r="K20" s="14" t="s">
        <v>39</v>
      </c>
      <c r="L20" s="23" t="s">
        <v>21</v>
      </c>
      <c r="M20" s="23">
        <v>3</v>
      </c>
      <c r="N20" s="23" t="s">
        <v>14</v>
      </c>
      <c r="O20" s="14" t="s">
        <v>39</v>
      </c>
    </row>
    <row r="21" spans="1:15" ht="16.5" customHeight="1" x14ac:dyDescent="0.15">
      <c r="A21" s="13">
        <v>5</v>
      </c>
      <c r="B21" s="53" t="str">
        <f t="shared" si="0"/>
        <v/>
      </c>
      <c r="C21" s="22"/>
      <c r="D21" s="22" t="str">
        <f t="shared" si="3"/>
        <v/>
      </c>
      <c r="E21" s="22">
        <v>5</v>
      </c>
      <c r="F21" s="22" t="str">
        <f t="shared" si="4"/>
        <v/>
      </c>
      <c r="G21" s="22"/>
      <c r="H21" s="22"/>
      <c r="I21" s="22"/>
      <c r="J21" s="22"/>
      <c r="K21" s="14" t="s">
        <v>40</v>
      </c>
      <c r="L21" s="23" t="s">
        <v>22</v>
      </c>
      <c r="M21" s="23">
        <v>4</v>
      </c>
      <c r="N21" s="23" t="s">
        <v>15</v>
      </c>
      <c r="O21" s="14" t="s">
        <v>40</v>
      </c>
    </row>
    <row r="22" spans="1:15" ht="16.5" customHeight="1" x14ac:dyDescent="0.15">
      <c r="A22" s="13">
        <v>6</v>
      </c>
      <c r="B22" s="53" t="str">
        <f t="shared" si="0"/>
        <v/>
      </c>
      <c r="C22" s="22"/>
      <c r="D22" s="22" t="str">
        <f t="shared" ref="D22:D35" si="5">DBCS(C22)</f>
        <v/>
      </c>
      <c r="E22" s="22">
        <v>6</v>
      </c>
      <c r="F22" s="22" t="str">
        <f t="shared" ref="F22:F39" si="6">B22</f>
        <v/>
      </c>
      <c r="G22" s="22"/>
      <c r="H22" s="22"/>
      <c r="I22" s="22"/>
      <c r="J22" s="22"/>
      <c r="K22" s="14" t="s">
        <v>41</v>
      </c>
      <c r="L22" s="23" t="s">
        <v>23</v>
      </c>
      <c r="M22" s="23">
        <v>5</v>
      </c>
      <c r="N22" s="23" t="s">
        <v>16</v>
      </c>
      <c r="O22" s="14" t="s">
        <v>41</v>
      </c>
    </row>
    <row r="23" spans="1:15" ht="16.5" customHeight="1" x14ac:dyDescent="0.15">
      <c r="A23" s="13">
        <v>7</v>
      </c>
      <c r="B23" s="53" t="str">
        <f t="shared" si="0"/>
        <v/>
      </c>
      <c r="C23" s="22"/>
      <c r="D23" s="22" t="str">
        <f t="shared" si="5"/>
        <v/>
      </c>
      <c r="E23" s="22">
        <v>7</v>
      </c>
      <c r="F23" s="22" t="str">
        <f t="shared" si="6"/>
        <v/>
      </c>
      <c r="G23" s="22"/>
      <c r="H23" s="22"/>
      <c r="I23" s="22"/>
      <c r="J23" s="22"/>
      <c r="K23" s="14" t="s">
        <v>42</v>
      </c>
      <c r="L23" s="23" t="s">
        <v>24</v>
      </c>
      <c r="M23" s="23">
        <v>6</v>
      </c>
      <c r="N23" s="23" t="s">
        <v>17</v>
      </c>
      <c r="O23" s="14" t="s">
        <v>42</v>
      </c>
    </row>
    <row r="24" spans="1:15" ht="16.5" customHeight="1" x14ac:dyDescent="0.15">
      <c r="A24" s="13">
        <v>8</v>
      </c>
      <c r="B24" s="53" t="str">
        <f t="shared" si="0"/>
        <v/>
      </c>
      <c r="C24" s="22"/>
      <c r="D24" s="22" t="str">
        <f t="shared" si="5"/>
        <v/>
      </c>
      <c r="E24" s="22">
        <v>8</v>
      </c>
      <c r="F24" s="22" t="str">
        <f t="shared" si="6"/>
        <v/>
      </c>
      <c r="G24" s="22"/>
      <c r="H24" s="22"/>
      <c r="I24" s="22"/>
      <c r="J24" s="22"/>
      <c r="K24" s="14" t="s">
        <v>43</v>
      </c>
      <c r="L24" s="23" t="s">
        <v>25</v>
      </c>
      <c r="M24" s="23">
        <v>7</v>
      </c>
      <c r="N24" s="23" t="s">
        <v>18</v>
      </c>
      <c r="O24" s="14" t="s">
        <v>43</v>
      </c>
    </row>
    <row r="25" spans="1:15" ht="16.5" customHeight="1" x14ac:dyDescent="0.15">
      <c r="A25" s="13">
        <v>9</v>
      </c>
      <c r="B25" s="53" t="str">
        <f t="shared" si="0"/>
        <v/>
      </c>
      <c r="C25" s="22"/>
      <c r="D25" s="22" t="str">
        <f t="shared" si="5"/>
        <v/>
      </c>
      <c r="E25" s="22">
        <v>9</v>
      </c>
      <c r="F25" s="22" t="str">
        <f t="shared" si="6"/>
        <v/>
      </c>
      <c r="G25" s="22"/>
      <c r="H25" s="22"/>
      <c r="I25" s="22"/>
      <c r="J25" s="22"/>
      <c r="K25" s="14" t="s">
        <v>44</v>
      </c>
      <c r="L25" s="23" t="s">
        <v>26</v>
      </c>
      <c r="M25" s="23">
        <v>8</v>
      </c>
      <c r="N25" s="23" t="s">
        <v>19</v>
      </c>
      <c r="O25" s="14" t="s">
        <v>44</v>
      </c>
    </row>
    <row r="26" spans="1:15" ht="16.5" customHeight="1" x14ac:dyDescent="0.15">
      <c r="A26" s="13">
        <v>10</v>
      </c>
      <c r="B26" s="53" t="str">
        <f t="shared" si="0"/>
        <v/>
      </c>
      <c r="C26" s="22"/>
      <c r="D26" s="22" t="str">
        <f t="shared" si="5"/>
        <v/>
      </c>
      <c r="E26" s="22">
        <v>10</v>
      </c>
      <c r="F26" s="22" t="str">
        <f t="shared" si="6"/>
        <v/>
      </c>
      <c r="G26" s="22"/>
      <c r="H26" s="22"/>
      <c r="I26" s="22"/>
      <c r="J26" s="22"/>
      <c r="K26" s="14" t="s">
        <v>45</v>
      </c>
      <c r="L26" s="23" t="s">
        <v>27</v>
      </c>
      <c r="M26" s="23">
        <v>9</v>
      </c>
      <c r="N26" s="23" t="s">
        <v>14</v>
      </c>
      <c r="O26" s="23" t="s">
        <v>14</v>
      </c>
    </row>
    <row r="27" spans="1:15" ht="16.5" customHeight="1" x14ac:dyDescent="0.15">
      <c r="A27" s="13">
        <v>11</v>
      </c>
      <c r="B27" s="53" t="str">
        <f t="shared" si="0"/>
        <v/>
      </c>
      <c r="C27" s="22"/>
      <c r="D27" s="22" t="str">
        <f t="shared" si="5"/>
        <v/>
      </c>
      <c r="E27" s="22">
        <v>11</v>
      </c>
      <c r="F27" s="22" t="str">
        <f t="shared" si="6"/>
        <v/>
      </c>
      <c r="G27" s="22"/>
      <c r="H27" s="22"/>
      <c r="I27" s="22"/>
      <c r="J27" s="22"/>
      <c r="K27" s="14" t="s">
        <v>46</v>
      </c>
      <c r="L27" s="23" t="s">
        <v>11</v>
      </c>
      <c r="M27" s="23">
        <v>10</v>
      </c>
      <c r="N27" s="23" t="s">
        <v>15</v>
      </c>
      <c r="O27" s="23" t="s">
        <v>15</v>
      </c>
    </row>
    <row r="28" spans="1:15" ht="16.5" customHeight="1" x14ac:dyDescent="0.15">
      <c r="A28" s="13">
        <v>12</v>
      </c>
      <c r="B28" s="53" t="str">
        <f t="shared" si="0"/>
        <v/>
      </c>
      <c r="C28" s="22"/>
      <c r="D28" s="22" t="str">
        <f t="shared" si="5"/>
        <v/>
      </c>
      <c r="E28" s="22">
        <v>12</v>
      </c>
      <c r="F28" s="22" t="str">
        <f t="shared" si="6"/>
        <v/>
      </c>
      <c r="G28" s="22"/>
      <c r="H28" s="22"/>
      <c r="I28" s="22"/>
      <c r="J28" s="22"/>
      <c r="K28" s="14" t="s">
        <v>47</v>
      </c>
      <c r="L28" s="23" t="s">
        <v>12</v>
      </c>
      <c r="M28" s="23">
        <v>11</v>
      </c>
      <c r="N28" s="23" t="s">
        <v>16</v>
      </c>
      <c r="O28" s="23" t="s">
        <v>16</v>
      </c>
    </row>
    <row r="29" spans="1:15" ht="16.5" customHeight="1" x14ac:dyDescent="0.15">
      <c r="A29" s="13">
        <v>13</v>
      </c>
      <c r="B29" s="53" t="str">
        <f t="shared" si="0"/>
        <v/>
      </c>
      <c r="C29" s="22"/>
      <c r="D29" s="22" t="str">
        <f t="shared" si="5"/>
        <v/>
      </c>
      <c r="E29" s="22">
        <v>13</v>
      </c>
      <c r="F29" s="22" t="str">
        <f t="shared" si="6"/>
        <v/>
      </c>
      <c r="G29" s="22"/>
      <c r="H29" s="22"/>
      <c r="I29" s="22"/>
      <c r="J29" s="22"/>
      <c r="K29" s="23" t="s">
        <v>87</v>
      </c>
      <c r="L29" s="23" t="s">
        <v>13</v>
      </c>
      <c r="M29" s="23">
        <v>12</v>
      </c>
      <c r="N29" s="23"/>
      <c r="O29" s="23"/>
    </row>
    <row r="30" spans="1:15" ht="16.5" customHeight="1" x14ac:dyDescent="0.15">
      <c r="A30" s="13">
        <v>14</v>
      </c>
      <c r="B30" s="53" t="str">
        <f t="shared" si="0"/>
        <v/>
      </c>
      <c r="C30" s="22"/>
      <c r="D30" s="22" t="str">
        <f t="shared" si="5"/>
        <v/>
      </c>
      <c r="E30" s="22">
        <v>14</v>
      </c>
      <c r="F30" s="22" t="str">
        <f t="shared" si="6"/>
        <v/>
      </c>
      <c r="G30" s="22"/>
      <c r="H30" s="22"/>
      <c r="I30" s="22"/>
      <c r="J30" s="22"/>
      <c r="K30" s="23" t="s">
        <v>76</v>
      </c>
      <c r="L30" s="23" t="s">
        <v>78</v>
      </c>
      <c r="M30" s="23">
        <v>13</v>
      </c>
      <c r="N30" s="23"/>
      <c r="O30" s="23"/>
    </row>
    <row r="31" spans="1:15" ht="16.5" customHeight="1" x14ac:dyDescent="0.15">
      <c r="A31" s="13">
        <v>15</v>
      </c>
      <c r="B31" s="53" t="str">
        <f t="shared" si="0"/>
        <v/>
      </c>
      <c r="C31" s="22"/>
      <c r="D31" s="22" t="str">
        <f t="shared" si="5"/>
        <v/>
      </c>
      <c r="E31" s="22">
        <v>15</v>
      </c>
      <c r="F31" s="22" t="str">
        <f t="shared" si="6"/>
        <v/>
      </c>
      <c r="G31" s="22"/>
      <c r="H31" s="22"/>
      <c r="I31" s="22"/>
      <c r="J31" s="22"/>
      <c r="K31" s="23" t="s">
        <v>77</v>
      </c>
      <c r="L31" s="23" t="s">
        <v>79</v>
      </c>
      <c r="M31" s="23">
        <v>14</v>
      </c>
      <c r="N31" s="23"/>
      <c r="O31" s="23"/>
    </row>
    <row r="32" spans="1:15" ht="16.5" customHeight="1" x14ac:dyDescent="0.15">
      <c r="A32" s="13">
        <v>16</v>
      </c>
      <c r="B32" s="53" t="str">
        <f t="shared" si="0"/>
        <v/>
      </c>
      <c r="C32" s="22"/>
      <c r="D32" s="22" t="str">
        <f t="shared" si="5"/>
        <v/>
      </c>
      <c r="E32" s="22">
        <v>16</v>
      </c>
      <c r="F32" s="22" t="str">
        <f t="shared" si="6"/>
        <v/>
      </c>
      <c r="G32" s="22"/>
      <c r="H32" s="22"/>
      <c r="I32" s="22"/>
      <c r="J32" s="22"/>
      <c r="K32" s="23"/>
      <c r="L32" s="23" t="s">
        <v>80</v>
      </c>
      <c r="M32" s="23">
        <v>15</v>
      </c>
      <c r="N32" s="23"/>
      <c r="O32" s="23"/>
    </row>
    <row r="33" spans="1:15" ht="16.5" customHeight="1" x14ac:dyDescent="0.15">
      <c r="A33" s="13">
        <v>17</v>
      </c>
      <c r="B33" s="53" t="str">
        <f t="shared" si="0"/>
        <v/>
      </c>
      <c r="C33" s="22"/>
      <c r="D33" s="22" t="str">
        <f t="shared" si="5"/>
        <v/>
      </c>
      <c r="E33" s="22">
        <v>17</v>
      </c>
      <c r="F33" s="22" t="str">
        <f t="shared" si="6"/>
        <v/>
      </c>
      <c r="G33" s="22"/>
      <c r="H33" s="22"/>
      <c r="I33" s="22"/>
      <c r="J33" s="22"/>
      <c r="K33" s="23"/>
      <c r="L33" s="23" t="s">
        <v>81</v>
      </c>
      <c r="M33" s="23">
        <v>16</v>
      </c>
      <c r="N33" s="23"/>
      <c r="O33" s="23"/>
    </row>
    <row r="34" spans="1:15" ht="16.5" customHeight="1" x14ac:dyDescent="0.15">
      <c r="A34" s="13">
        <v>18</v>
      </c>
      <c r="B34" s="53" t="str">
        <f t="shared" si="0"/>
        <v/>
      </c>
      <c r="C34" s="22"/>
      <c r="D34" s="22" t="str">
        <f t="shared" si="5"/>
        <v/>
      </c>
      <c r="E34" s="22">
        <v>18</v>
      </c>
      <c r="F34" s="22" t="str">
        <f t="shared" si="6"/>
        <v/>
      </c>
      <c r="G34" s="22"/>
      <c r="H34" s="22"/>
      <c r="I34" s="22"/>
      <c r="J34" s="22"/>
      <c r="K34" s="23"/>
      <c r="L34" s="23" t="s">
        <v>82</v>
      </c>
      <c r="M34" s="23">
        <v>17</v>
      </c>
      <c r="N34" s="23"/>
      <c r="O34" s="23"/>
    </row>
    <row r="35" spans="1:15" ht="16.5" customHeight="1" x14ac:dyDescent="0.15">
      <c r="A35" s="13">
        <v>19</v>
      </c>
      <c r="B35" s="53" t="str">
        <f t="shared" si="0"/>
        <v/>
      </c>
      <c r="C35" s="22"/>
      <c r="D35" s="22" t="str">
        <f t="shared" si="5"/>
        <v/>
      </c>
      <c r="E35" s="22">
        <v>19</v>
      </c>
      <c r="F35" s="22" t="str">
        <f t="shared" si="6"/>
        <v/>
      </c>
      <c r="G35" s="22"/>
      <c r="H35" s="22"/>
      <c r="I35" s="22"/>
      <c r="J35" s="22"/>
      <c r="K35" s="23"/>
      <c r="L35" s="23"/>
      <c r="M35" s="23"/>
      <c r="N35" s="23"/>
      <c r="O35" s="23"/>
    </row>
    <row r="36" spans="1:15" ht="16.5" customHeight="1" x14ac:dyDescent="0.15">
      <c r="A36" s="13">
        <v>20</v>
      </c>
      <c r="B36" s="53" t="str">
        <f t="shared" si="0"/>
        <v/>
      </c>
      <c r="C36" s="22"/>
      <c r="D36" s="22" t="str">
        <f t="shared" ref="D36:D81" si="7">DBCS(C36)</f>
        <v/>
      </c>
      <c r="E36" s="22">
        <v>20</v>
      </c>
      <c r="F36" s="22" t="str">
        <f t="shared" si="6"/>
        <v/>
      </c>
      <c r="G36" s="22"/>
      <c r="H36" s="22"/>
      <c r="I36" s="22"/>
      <c r="J36" s="22"/>
      <c r="K36" s="23"/>
      <c r="L36" s="23"/>
      <c r="M36" s="23"/>
      <c r="N36" s="23"/>
      <c r="O36" s="23"/>
    </row>
    <row r="37" spans="1:15" ht="16.5" customHeight="1" x14ac:dyDescent="0.15">
      <c r="A37" s="13">
        <v>21</v>
      </c>
      <c r="B37" s="53" t="str">
        <f t="shared" si="0"/>
        <v/>
      </c>
      <c r="C37" s="22"/>
      <c r="D37" s="22" t="str">
        <f t="shared" si="7"/>
        <v/>
      </c>
      <c r="E37" s="22">
        <v>21</v>
      </c>
      <c r="F37" s="22" t="str">
        <f t="shared" si="6"/>
        <v/>
      </c>
      <c r="G37" s="22"/>
      <c r="H37" s="22"/>
      <c r="I37" s="22"/>
      <c r="J37" s="22"/>
      <c r="K37" s="23"/>
      <c r="L37" s="23"/>
      <c r="M37" s="23"/>
      <c r="N37" s="23"/>
      <c r="O37" s="23"/>
    </row>
    <row r="38" spans="1:15" ht="16.5" customHeight="1" x14ac:dyDescent="0.15">
      <c r="A38" s="13">
        <v>22</v>
      </c>
      <c r="B38" s="53" t="str">
        <f t="shared" si="0"/>
        <v/>
      </c>
      <c r="C38" s="22"/>
      <c r="D38" s="22" t="str">
        <f t="shared" si="7"/>
        <v/>
      </c>
      <c r="E38" s="22">
        <v>22</v>
      </c>
      <c r="F38" s="22" t="str">
        <f t="shared" si="6"/>
        <v/>
      </c>
      <c r="G38" s="22"/>
      <c r="H38" s="22"/>
      <c r="I38" s="22"/>
      <c r="J38" s="22"/>
      <c r="K38" s="23"/>
      <c r="L38" s="23"/>
      <c r="M38" s="23"/>
      <c r="N38" s="23"/>
      <c r="O38" s="23"/>
    </row>
    <row r="39" spans="1:15" ht="16.5" customHeight="1" x14ac:dyDescent="0.15">
      <c r="A39" s="13">
        <v>23</v>
      </c>
      <c r="B39" s="53" t="str">
        <f t="shared" si="0"/>
        <v/>
      </c>
      <c r="C39" s="22"/>
      <c r="D39" s="22" t="str">
        <f t="shared" si="7"/>
        <v/>
      </c>
      <c r="E39" s="22">
        <v>23</v>
      </c>
      <c r="F39" s="22" t="str">
        <f t="shared" si="6"/>
        <v/>
      </c>
      <c r="G39" s="22"/>
      <c r="H39" s="22"/>
      <c r="I39" s="22"/>
      <c r="J39" s="22"/>
      <c r="K39" s="23"/>
      <c r="L39" s="23"/>
      <c r="M39" s="23"/>
      <c r="N39" s="23"/>
      <c r="O39" s="23"/>
    </row>
    <row r="40" spans="1:15" ht="16.5" customHeight="1" x14ac:dyDescent="0.15">
      <c r="A40" s="13">
        <v>24</v>
      </c>
      <c r="B40" s="53" t="str">
        <f t="shared" si="0"/>
        <v/>
      </c>
      <c r="C40" s="22"/>
      <c r="D40" s="22" t="str">
        <f t="shared" si="7"/>
        <v/>
      </c>
      <c r="E40" s="22">
        <v>24</v>
      </c>
      <c r="F40" s="22" t="str">
        <f t="shared" ref="F40:F81" si="8">B40</f>
        <v/>
      </c>
      <c r="G40" s="22"/>
      <c r="H40" s="22"/>
      <c r="I40" s="22"/>
      <c r="J40" s="22"/>
      <c r="K40" s="23"/>
      <c r="L40" s="23"/>
      <c r="M40" s="23"/>
      <c r="N40" s="23"/>
      <c r="O40" s="23"/>
    </row>
    <row r="41" spans="1:15" ht="16.5" customHeight="1" x14ac:dyDescent="0.15">
      <c r="A41" s="13">
        <v>25</v>
      </c>
      <c r="B41" s="53" t="str">
        <f t="shared" si="0"/>
        <v/>
      </c>
      <c r="C41" s="22"/>
      <c r="D41" s="22" t="str">
        <f t="shared" si="7"/>
        <v/>
      </c>
      <c r="E41" s="22">
        <v>25</v>
      </c>
      <c r="F41" s="22" t="str">
        <f t="shared" si="8"/>
        <v/>
      </c>
      <c r="G41" s="22"/>
      <c r="H41" s="22"/>
      <c r="I41" s="22"/>
      <c r="J41" s="22"/>
      <c r="K41" s="23"/>
      <c r="L41" s="23"/>
      <c r="M41" s="23"/>
      <c r="N41" s="23"/>
      <c r="O41" s="23"/>
    </row>
    <row r="42" spans="1:15" ht="16.5" customHeight="1" x14ac:dyDescent="0.15">
      <c r="A42" s="13">
        <v>26</v>
      </c>
      <c r="B42" s="53" t="str">
        <f t="shared" si="0"/>
        <v/>
      </c>
      <c r="C42" s="22"/>
      <c r="D42" s="22" t="str">
        <f t="shared" si="7"/>
        <v/>
      </c>
      <c r="E42" s="22">
        <v>26</v>
      </c>
      <c r="F42" s="22" t="str">
        <f t="shared" si="8"/>
        <v/>
      </c>
      <c r="G42" s="22"/>
      <c r="H42" s="22"/>
      <c r="I42" s="22"/>
      <c r="J42" s="22"/>
      <c r="K42" s="23"/>
      <c r="L42" s="23"/>
      <c r="M42" s="23"/>
      <c r="N42" s="23"/>
      <c r="O42" s="23"/>
    </row>
    <row r="43" spans="1:15" ht="16.5" customHeight="1" x14ac:dyDescent="0.15">
      <c r="A43" s="13">
        <v>27</v>
      </c>
      <c r="B43" s="53" t="str">
        <f t="shared" si="0"/>
        <v/>
      </c>
      <c r="C43" s="22"/>
      <c r="D43" s="22" t="str">
        <f t="shared" si="7"/>
        <v/>
      </c>
      <c r="E43" s="22">
        <v>27</v>
      </c>
      <c r="F43" s="22" t="str">
        <f t="shared" si="8"/>
        <v/>
      </c>
      <c r="G43" s="22"/>
      <c r="H43" s="22"/>
      <c r="I43" s="22"/>
      <c r="J43" s="22"/>
      <c r="K43" s="23"/>
      <c r="L43" s="23"/>
      <c r="M43" s="23"/>
      <c r="N43" s="23"/>
      <c r="O43" s="23"/>
    </row>
    <row r="44" spans="1:15" ht="16.5" customHeight="1" x14ac:dyDescent="0.15">
      <c r="A44" s="13">
        <v>28</v>
      </c>
      <c r="B44" s="53" t="str">
        <f t="shared" si="0"/>
        <v/>
      </c>
      <c r="C44" s="22"/>
      <c r="D44" s="22" t="str">
        <f t="shared" si="7"/>
        <v/>
      </c>
      <c r="E44" s="22">
        <v>28</v>
      </c>
      <c r="F44" s="22" t="str">
        <f t="shared" si="8"/>
        <v/>
      </c>
      <c r="G44" s="22"/>
      <c r="H44" s="22"/>
      <c r="I44" s="22"/>
      <c r="J44" s="22"/>
      <c r="K44" s="23"/>
      <c r="L44" s="23"/>
      <c r="M44" s="23"/>
      <c r="N44" s="23"/>
      <c r="O44" s="23"/>
    </row>
    <row r="45" spans="1:15" ht="16.5" customHeight="1" x14ac:dyDescent="0.15">
      <c r="A45" s="13">
        <v>29</v>
      </c>
      <c r="B45" s="53" t="str">
        <f t="shared" si="0"/>
        <v/>
      </c>
      <c r="C45" s="22"/>
      <c r="D45" s="22" t="str">
        <f t="shared" si="7"/>
        <v/>
      </c>
      <c r="E45" s="22">
        <v>29</v>
      </c>
      <c r="F45" s="22" t="str">
        <f t="shared" si="8"/>
        <v/>
      </c>
      <c r="G45" s="22"/>
      <c r="H45" s="22"/>
      <c r="I45" s="22"/>
      <c r="J45" s="22"/>
      <c r="K45" s="23"/>
      <c r="L45" s="23"/>
      <c r="M45" s="23"/>
      <c r="N45" s="23"/>
      <c r="O45" s="23"/>
    </row>
    <row r="46" spans="1:15" ht="16.5" customHeight="1" x14ac:dyDescent="0.15">
      <c r="A46" s="13">
        <v>30</v>
      </c>
      <c r="B46" s="53" t="str">
        <f t="shared" si="0"/>
        <v/>
      </c>
      <c r="C46" s="22"/>
      <c r="D46" s="22" t="str">
        <f t="shared" si="7"/>
        <v/>
      </c>
      <c r="E46" s="22">
        <v>30</v>
      </c>
      <c r="F46" s="22" t="str">
        <f t="shared" si="8"/>
        <v/>
      </c>
      <c r="G46" s="22"/>
      <c r="H46" s="22"/>
      <c r="I46" s="22"/>
      <c r="J46" s="22"/>
      <c r="K46" s="23"/>
      <c r="L46" s="23"/>
      <c r="M46" s="23"/>
      <c r="N46" s="23"/>
      <c r="O46" s="23"/>
    </row>
    <row r="47" spans="1:15" ht="16.5" customHeight="1" x14ac:dyDescent="0.15">
      <c r="A47" s="13">
        <v>31</v>
      </c>
      <c r="B47" s="53" t="str">
        <f t="shared" si="0"/>
        <v/>
      </c>
      <c r="C47" s="22"/>
      <c r="D47" s="22" t="str">
        <f t="shared" si="7"/>
        <v/>
      </c>
      <c r="E47" s="22">
        <v>31</v>
      </c>
      <c r="F47" s="22" t="str">
        <f t="shared" si="8"/>
        <v/>
      </c>
      <c r="G47" s="22"/>
      <c r="H47" s="22"/>
      <c r="I47" s="22"/>
      <c r="J47" s="22"/>
      <c r="K47" s="23"/>
      <c r="L47" s="23"/>
      <c r="M47" s="23"/>
      <c r="N47" s="23"/>
      <c r="O47" s="23"/>
    </row>
    <row r="48" spans="1:15" ht="16.5" customHeight="1" x14ac:dyDescent="0.15">
      <c r="A48" s="13">
        <v>32</v>
      </c>
      <c r="B48" s="53" t="str">
        <f t="shared" si="0"/>
        <v/>
      </c>
      <c r="C48" s="22"/>
      <c r="D48" s="22" t="str">
        <f t="shared" si="7"/>
        <v/>
      </c>
      <c r="E48" s="22">
        <v>32</v>
      </c>
      <c r="F48" s="22" t="str">
        <f t="shared" si="8"/>
        <v/>
      </c>
      <c r="G48" s="22"/>
      <c r="H48" s="22"/>
      <c r="I48" s="22"/>
      <c r="J48" s="22"/>
      <c r="K48" s="23"/>
      <c r="L48" s="23"/>
      <c r="M48" s="23"/>
      <c r="N48" s="23"/>
      <c r="O48" s="23"/>
    </row>
    <row r="49" spans="1:15" ht="16.5" customHeight="1" x14ac:dyDescent="0.15">
      <c r="A49" s="13">
        <v>33</v>
      </c>
      <c r="B49" s="53" t="str">
        <f t="shared" si="0"/>
        <v/>
      </c>
      <c r="C49" s="22"/>
      <c r="D49" s="22" t="str">
        <f t="shared" si="7"/>
        <v/>
      </c>
      <c r="E49" s="22">
        <v>33</v>
      </c>
      <c r="F49" s="22" t="str">
        <f t="shared" si="8"/>
        <v/>
      </c>
      <c r="G49" s="22"/>
      <c r="H49" s="22"/>
      <c r="I49" s="22"/>
      <c r="J49" s="22"/>
      <c r="K49" s="23"/>
      <c r="L49" s="23"/>
      <c r="M49" s="23"/>
      <c r="N49" s="23"/>
      <c r="O49" s="23"/>
    </row>
    <row r="50" spans="1:15" ht="16.5" customHeight="1" x14ac:dyDescent="0.15">
      <c r="A50" s="13">
        <v>34</v>
      </c>
      <c r="B50" s="53" t="str">
        <f t="shared" si="0"/>
        <v/>
      </c>
      <c r="C50" s="22"/>
      <c r="D50" s="22" t="str">
        <f t="shared" si="7"/>
        <v/>
      </c>
      <c r="E50" s="22">
        <v>34</v>
      </c>
      <c r="F50" s="22" t="str">
        <f t="shared" si="8"/>
        <v/>
      </c>
      <c r="G50" s="22"/>
      <c r="H50" s="22"/>
      <c r="I50" s="22"/>
      <c r="J50" s="22"/>
      <c r="K50" s="23"/>
      <c r="L50" s="23"/>
      <c r="M50" s="23"/>
      <c r="N50" s="23"/>
      <c r="O50" s="23"/>
    </row>
    <row r="51" spans="1:15" ht="16.5" customHeight="1" x14ac:dyDescent="0.15">
      <c r="A51" s="13">
        <v>35</v>
      </c>
      <c r="B51" s="53" t="str">
        <f t="shared" si="0"/>
        <v/>
      </c>
      <c r="C51" s="22"/>
      <c r="D51" s="22" t="str">
        <f t="shared" si="7"/>
        <v/>
      </c>
      <c r="E51" s="22">
        <v>35</v>
      </c>
      <c r="F51" s="22" t="str">
        <f t="shared" si="8"/>
        <v/>
      </c>
      <c r="G51" s="22"/>
      <c r="H51" s="22"/>
      <c r="I51" s="22"/>
      <c r="J51" s="22"/>
      <c r="K51" s="23"/>
      <c r="L51" s="23"/>
      <c r="M51" s="23"/>
      <c r="N51" s="23"/>
      <c r="O51" s="23"/>
    </row>
    <row r="52" spans="1:15" ht="16.5" customHeight="1" x14ac:dyDescent="0.15">
      <c r="A52" s="13">
        <v>36</v>
      </c>
      <c r="B52" s="53" t="str">
        <f t="shared" si="0"/>
        <v/>
      </c>
      <c r="C52" s="22"/>
      <c r="D52" s="22" t="str">
        <f t="shared" si="7"/>
        <v/>
      </c>
      <c r="E52" s="22">
        <v>36</v>
      </c>
      <c r="F52" s="22" t="str">
        <f t="shared" si="8"/>
        <v/>
      </c>
      <c r="G52" s="22"/>
      <c r="H52" s="22"/>
      <c r="I52" s="22"/>
      <c r="J52" s="22"/>
      <c r="K52" s="23"/>
      <c r="L52" s="23"/>
      <c r="M52" s="23"/>
      <c r="N52" s="23"/>
      <c r="O52" s="23"/>
    </row>
    <row r="53" spans="1:15" ht="16.5" customHeight="1" x14ac:dyDescent="0.15">
      <c r="A53" s="13">
        <v>37</v>
      </c>
      <c r="B53" s="53" t="str">
        <f t="shared" si="0"/>
        <v/>
      </c>
      <c r="C53" s="22"/>
      <c r="D53" s="22" t="str">
        <f t="shared" si="7"/>
        <v/>
      </c>
      <c r="E53" s="22">
        <v>37</v>
      </c>
      <c r="F53" s="22" t="str">
        <f t="shared" si="8"/>
        <v/>
      </c>
      <c r="G53" s="22"/>
      <c r="H53" s="22"/>
      <c r="I53" s="22"/>
      <c r="J53" s="22"/>
      <c r="K53" s="23"/>
      <c r="L53" s="23"/>
      <c r="M53" s="23"/>
      <c r="N53" s="23"/>
      <c r="O53" s="23"/>
    </row>
    <row r="54" spans="1:15" ht="16.5" customHeight="1" x14ac:dyDescent="0.15">
      <c r="A54" s="13">
        <v>38</v>
      </c>
      <c r="B54" s="53" t="str">
        <f t="shared" si="0"/>
        <v/>
      </c>
      <c r="C54" s="22"/>
      <c r="D54" s="22" t="str">
        <f t="shared" si="7"/>
        <v/>
      </c>
      <c r="E54" s="22">
        <v>38</v>
      </c>
      <c r="F54" s="22" t="str">
        <f t="shared" si="8"/>
        <v/>
      </c>
      <c r="G54" s="22"/>
      <c r="H54" s="22"/>
      <c r="I54" s="22"/>
      <c r="J54" s="22"/>
      <c r="K54" s="23"/>
      <c r="L54" s="23"/>
      <c r="M54" s="23"/>
      <c r="N54" s="23"/>
      <c r="O54" s="23"/>
    </row>
    <row r="55" spans="1:15" ht="16.5" customHeight="1" x14ac:dyDescent="0.15">
      <c r="A55" s="13">
        <v>39</v>
      </c>
      <c r="B55" s="53" t="str">
        <f t="shared" si="0"/>
        <v/>
      </c>
      <c r="C55" s="22"/>
      <c r="D55" s="22" t="str">
        <f t="shared" si="7"/>
        <v/>
      </c>
      <c r="E55" s="22">
        <v>39</v>
      </c>
      <c r="F55" s="22" t="str">
        <f t="shared" si="8"/>
        <v/>
      </c>
      <c r="G55" s="22"/>
      <c r="H55" s="22"/>
      <c r="I55" s="22"/>
      <c r="J55" s="22"/>
      <c r="K55" s="23"/>
      <c r="L55" s="23"/>
      <c r="M55" s="23"/>
      <c r="N55" s="23"/>
      <c r="O55" s="23"/>
    </row>
    <row r="56" spans="1:15" ht="16.5" customHeight="1" x14ac:dyDescent="0.15">
      <c r="A56" s="13">
        <v>40</v>
      </c>
      <c r="B56" s="53" t="str">
        <f t="shared" si="0"/>
        <v/>
      </c>
      <c r="C56" s="22"/>
      <c r="D56" s="22" t="str">
        <f t="shared" si="7"/>
        <v/>
      </c>
      <c r="E56" s="22">
        <v>40</v>
      </c>
      <c r="F56" s="22" t="str">
        <f t="shared" si="8"/>
        <v/>
      </c>
      <c r="G56" s="22"/>
      <c r="H56" s="22"/>
      <c r="I56" s="22"/>
      <c r="J56" s="22"/>
      <c r="K56" s="23"/>
      <c r="L56" s="23"/>
      <c r="M56" s="23"/>
      <c r="N56" s="23"/>
      <c r="O56" s="23"/>
    </row>
    <row r="57" spans="1:15" ht="16.5" customHeight="1" x14ac:dyDescent="0.15">
      <c r="A57" s="13">
        <v>41</v>
      </c>
      <c r="B57" s="53" t="str">
        <f t="shared" si="0"/>
        <v/>
      </c>
      <c r="C57" s="22"/>
      <c r="D57" s="22" t="str">
        <f t="shared" si="7"/>
        <v/>
      </c>
      <c r="E57" s="22">
        <v>41</v>
      </c>
      <c r="F57" s="22" t="str">
        <f t="shared" si="8"/>
        <v/>
      </c>
      <c r="G57" s="22"/>
      <c r="H57" s="22"/>
      <c r="I57" s="22"/>
      <c r="J57" s="22"/>
      <c r="K57" s="23"/>
      <c r="L57" s="23"/>
      <c r="M57" s="23"/>
      <c r="N57" s="23"/>
      <c r="O57" s="23"/>
    </row>
    <row r="58" spans="1:15" ht="16.5" customHeight="1" x14ac:dyDescent="0.15">
      <c r="A58" s="13">
        <v>42</v>
      </c>
      <c r="B58" s="53" t="str">
        <f t="shared" si="0"/>
        <v/>
      </c>
      <c r="C58" s="22"/>
      <c r="D58" s="22" t="str">
        <f t="shared" si="7"/>
        <v/>
      </c>
      <c r="E58" s="22">
        <v>42</v>
      </c>
      <c r="F58" s="22" t="str">
        <f t="shared" si="8"/>
        <v/>
      </c>
      <c r="G58" s="22"/>
      <c r="H58" s="22"/>
      <c r="I58" s="22"/>
      <c r="J58" s="22"/>
      <c r="K58" s="23"/>
      <c r="L58" s="23"/>
      <c r="M58" s="23"/>
      <c r="N58" s="23"/>
      <c r="O58" s="23"/>
    </row>
    <row r="59" spans="1:15" ht="16.5" customHeight="1" x14ac:dyDescent="0.15">
      <c r="A59" s="13">
        <v>43</v>
      </c>
      <c r="B59" s="53" t="str">
        <f t="shared" si="0"/>
        <v/>
      </c>
      <c r="C59" s="22"/>
      <c r="D59" s="22" t="str">
        <f t="shared" si="7"/>
        <v/>
      </c>
      <c r="E59" s="22">
        <v>43</v>
      </c>
      <c r="F59" s="22" t="str">
        <f t="shared" si="8"/>
        <v/>
      </c>
      <c r="G59" s="22"/>
      <c r="H59" s="22"/>
      <c r="I59" s="22"/>
      <c r="J59" s="22"/>
      <c r="K59" s="23"/>
      <c r="L59" s="23"/>
      <c r="M59" s="23"/>
      <c r="N59" s="23"/>
      <c r="O59" s="23"/>
    </row>
    <row r="60" spans="1:15" ht="16.5" customHeight="1" x14ac:dyDescent="0.15">
      <c r="A60" s="13">
        <v>44</v>
      </c>
      <c r="B60" s="53" t="str">
        <f t="shared" si="0"/>
        <v/>
      </c>
      <c r="C60" s="22"/>
      <c r="D60" s="22" t="str">
        <f t="shared" si="7"/>
        <v/>
      </c>
      <c r="E60" s="22">
        <v>44</v>
      </c>
      <c r="F60" s="22" t="str">
        <f t="shared" si="8"/>
        <v/>
      </c>
      <c r="G60" s="22"/>
      <c r="H60" s="22"/>
      <c r="I60" s="22"/>
      <c r="J60" s="22"/>
      <c r="K60" s="23"/>
      <c r="L60" s="23"/>
      <c r="M60" s="23"/>
      <c r="N60" s="23"/>
      <c r="O60" s="23"/>
    </row>
    <row r="61" spans="1:15" ht="16.5" customHeight="1" x14ac:dyDescent="0.15">
      <c r="A61" s="13">
        <v>45</v>
      </c>
      <c r="B61" s="53" t="str">
        <f t="shared" si="0"/>
        <v/>
      </c>
      <c r="C61" s="22"/>
      <c r="D61" s="22" t="str">
        <f t="shared" si="7"/>
        <v/>
      </c>
      <c r="E61" s="22">
        <v>45</v>
      </c>
      <c r="F61" s="22" t="str">
        <f t="shared" si="8"/>
        <v/>
      </c>
      <c r="G61" s="22"/>
      <c r="H61" s="22"/>
      <c r="I61" s="22"/>
      <c r="J61" s="22"/>
      <c r="K61" s="23"/>
      <c r="L61" s="23"/>
      <c r="M61" s="23"/>
      <c r="N61" s="23"/>
      <c r="O61" s="23"/>
    </row>
    <row r="62" spans="1:15" ht="16.5" customHeight="1" x14ac:dyDescent="0.15">
      <c r="A62" s="13">
        <v>46</v>
      </c>
      <c r="B62" s="53" t="str">
        <f t="shared" si="0"/>
        <v/>
      </c>
      <c r="C62" s="22"/>
      <c r="D62" s="22" t="str">
        <f t="shared" si="7"/>
        <v/>
      </c>
      <c r="E62" s="22">
        <v>46</v>
      </c>
      <c r="F62" s="22" t="str">
        <f t="shared" si="8"/>
        <v/>
      </c>
      <c r="G62" s="22"/>
      <c r="H62" s="22"/>
      <c r="I62" s="22"/>
      <c r="J62" s="22"/>
      <c r="K62" s="23"/>
      <c r="L62" s="23"/>
      <c r="M62" s="23"/>
      <c r="N62" s="23"/>
      <c r="O62" s="23"/>
    </row>
    <row r="63" spans="1:15" ht="16.5" customHeight="1" x14ac:dyDescent="0.15">
      <c r="A63" s="13">
        <v>47</v>
      </c>
      <c r="B63" s="53" t="str">
        <f t="shared" si="0"/>
        <v/>
      </c>
      <c r="C63" s="22"/>
      <c r="D63" s="22" t="str">
        <f t="shared" si="7"/>
        <v/>
      </c>
      <c r="E63" s="22">
        <v>47</v>
      </c>
      <c r="F63" s="22" t="str">
        <f t="shared" si="8"/>
        <v/>
      </c>
      <c r="G63" s="22"/>
      <c r="H63" s="22"/>
      <c r="I63" s="22"/>
      <c r="J63" s="22"/>
      <c r="K63" s="23"/>
      <c r="L63" s="23"/>
      <c r="M63" s="23"/>
      <c r="N63" s="23"/>
      <c r="O63" s="23"/>
    </row>
    <row r="64" spans="1:15" ht="16.5" customHeight="1" x14ac:dyDescent="0.15">
      <c r="A64" s="13">
        <v>48</v>
      </c>
      <c r="B64" s="53" t="str">
        <f t="shared" si="0"/>
        <v/>
      </c>
      <c r="C64" s="22"/>
      <c r="D64" s="22" t="str">
        <f t="shared" si="7"/>
        <v/>
      </c>
      <c r="E64" s="22">
        <v>48</v>
      </c>
      <c r="F64" s="22" t="str">
        <f t="shared" si="8"/>
        <v/>
      </c>
      <c r="G64" s="22"/>
      <c r="H64" s="22"/>
      <c r="I64" s="22"/>
      <c r="J64" s="22"/>
      <c r="K64" s="23"/>
      <c r="L64" s="23"/>
      <c r="M64" s="23"/>
      <c r="N64" s="23"/>
      <c r="O64" s="23"/>
    </row>
    <row r="65" spans="1:15" ht="16.5" customHeight="1" x14ac:dyDescent="0.15">
      <c r="A65" s="13">
        <v>49</v>
      </c>
      <c r="B65" s="53" t="str">
        <f t="shared" si="0"/>
        <v/>
      </c>
      <c r="C65" s="22"/>
      <c r="D65" s="22" t="str">
        <f t="shared" si="7"/>
        <v/>
      </c>
      <c r="E65" s="22">
        <v>49</v>
      </c>
      <c r="F65" s="22" t="str">
        <f t="shared" si="8"/>
        <v/>
      </c>
      <c r="G65" s="22"/>
      <c r="H65" s="22"/>
      <c r="I65" s="22"/>
      <c r="J65" s="22"/>
      <c r="K65" s="23"/>
      <c r="L65" s="23"/>
      <c r="M65" s="23"/>
      <c r="N65" s="23"/>
      <c r="O65" s="23"/>
    </row>
    <row r="66" spans="1:15" ht="16.5" customHeight="1" x14ac:dyDescent="0.15">
      <c r="A66" s="13">
        <v>50</v>
      </c>
      <c r="B66" s="53" t="str">
        <f t="shared" si="0"/>
        <v/>
      </c>
      <c r="C66" s="22"/>
      <c r="D66" s="22" t="str">
        <f t="shared" si="7"/>
        <v/>
      </c>
      <c r="E66" s="22">
        <v>50</v>
      </c>
      <c r="F66" s="22" t="str">
        <f t="shared" si="8"/>
        <v/>
      </c>
      <c r="G66" s="22"/>
      <c r="H66" s="22"/>
      <c r="I66" s="22"/>
      <c r="J66" s="22"/>
      <c r="K66" s="23"/>
      <c r="L66" s="23"/>
      <c r="M66" s="23"/>
      <c r="N66" s="23"/>
      <c r="O66" s="23"/>
    </row>
    <row r="67" spans="1:15" ht="16.5" customHeight="1" x14ac:dyDescent="0.15">
      <c r="A67" s="13">
        <v>51</v>
      </c>
      <c r="B67" s="53" t="str">
        <f t="shared" si="0"/>
        <v/>
      </c>
      <c r="C67" s="22"/>
      <c r="D67" s="22" t="str">
        <f t="shared" si="7"/>
        <v/>
      </c>
      <c r="E67" s="22">
        <v>51</v>
      </c>
      <c r="F67" s="22" t="str">
        <f t="shared" si="8"/>
        <v/>
      </c>
      <c r="G67" s="22"/>
      <c r="H67" s="22"/>
      <c r="I67" s="22"/>
      <c r="J67" s="22"/>
      <c r="K67" s="23"/>
      <c r="L67" s="23"/>
      <c r="M67" s="23"/>
      <c r="N67" s="23"/>
      <c r="O67" s="23"/>
    </row>
    <row r="68" spans="1:15" ht="16.5" customHeight="1" x14ac:dyDescent="0.15">
      <c r="A68" s="13">
        <v>52</v>
      </c>
      <c r="B68" s="53" t="str">
        <f t="shared" si="0"/>
        <v/>
      </c>
      <c r="C68" s="22"/>
      <c r="D68" s="22" t="str">
        <f t="shared" si="7"/>
        <v/>
      </c>
      <c r="E68" s="22">
        <v>52</v>
      </c>
      <c r="F68" s="22" t="str">
        <f t="shared" si="8"/>
        <v/>
      </c>
      <c r="G68" s="22"/>
      <c r="H68" s="22"/>
      <c r="I68" s="22"/>
      <c r="J68" s="22"/>
      <c r="K68" s="23"/>
      <c r="L68" s="23"/>
      <c r="M68" s="23"/>
      <c r="N68" s="23"/>
      <c r="O68" s="23"/>
    </row>
    <row r="69" spans="1:15" ht="16.5" customHeight="1" x14ac:dyDescent="0.15">
      <c r="A69" s="13">
        <v>53</v>
      </c>
      <c r="B69" s="53" t="str">
        <f t="shared" si="0"/>
        <v/>
      </c>
      <c r="C69" s="22"/>
      <c r="D69" s="22" t="str">
        <f t="shared" si="7"/>
        <v/>
      </c>
      <c r="E69" s="22">
        <v>53</v>
      </c>
      <c r="F69" s="22" t="str">
        <f t="shared" si="8"/>
        <v/>
      </c>
      <c r="G69" s="22"/>
      <c r="H69" s="22"/>
      <c r="I69" s="22"/>
      <c r="J69" s="22"/>
      <c r="K69" s="23"/>
      <c r="L69" s="23"/>
      <c r="M69" s="23"/>
      <c r="N69" s="23"/>
      <c r="O69" s="23"/>
    </row>
    <row r="70" spans="1:15" ht="16.5" customHeight="1" x14ac:dyDescent="0.15">
      <c r="A70" s="13">
        <v>54</v>
      </c>
      <c r="B70" s="53" t="str">
        <f t="shared" si="0"/>
        <v/>
      </c>
      <c r="C70" s="22"/>
      <c r="D70" s="22" t="str">
        <f t="shared" si="7"/>
        <v/>
      </c>
      <c r="E70" s="22">
        <v>54</v>
      </c>
      <c r="F70" s="22" t="str">
        <f t="shared" si="8"/>
        <v/>
      </c>
      <c r="G70" s="22"/>
      <c r="H70" s="22"/>
      <c r="I70" s="22"/>
      <c r="J70" s="22"/>
      <c r="K70" s="23"/>
      <c r="L70" s="23"/>
      <c r="M70" s="23"/>
      <c r="N70" s="23"/>
      <c r="O70" s="23"/>
    </row>
    <row r="71" spans="1:15" ht="16.5" customHeight="1" x14ac:dyDescent="0.15">
      <c r="A71" s="13">
        <v>55</v>
      </c>
      <c r="B71" s="53" t="str">
        <f t="shared" si="0"/>
        <v/>
      </c>
      <c r="C71" s="22"/>
      <c r="D71" s="22" t="str">
        <f t="shared" si="7"/>
        <v/>
      </c>
      <c r="E71" s="22">
        <v>55</v>
      </c>
      <c r="F71" s="22" t="str">
        <f t="shared" si="8"/>
        <v/>
      </c>
      <c r="G71" s="22"/>
      <c r="H71" s="22"/>
      <c r="I71" s="22"/>
      <c r="J71" s="22"/>
      <c r="K71" s="23"/>
      <c r="L71" s="23"/>
      <c r="M71" s="23"/>
      <c r="N71" s="23"/>
      <c r="O71" s="23"/>
    </row>
    <row r="72" spans="1:15" ht="16.5" customHeight="1" x14ac:dyDescent="0.15">
      <c r="A72" s="13">
        <v>56</v>
      </c>
      <c r="B72" s="53" t="str">
        <f t="shared" si="0"/>
        <v/>
      </c>
      <c r="C72" s="22"/>
      <c r="D72" s="22" t="str">
        <f t="shared" si="7"/>
        <v/>
      </c>
      <c r="E72" s="22">
        <v>56</v>
      </c>
      <c r="F72" s="22" t="str">
        <f t="shared" si="8"/>
        <v/>
      </c>
      <c r="G72" s="22"/>
      <c r="H72" s="22"/>
      <c r="I72" s="22"/>
      <c r="J72" s="22"/>
      <c r="K72" s="23"/>
      <c r="L72" s="23"/>
      <c r="M72" s="23"/>
      <c r="N72" s="23"/>
      <c r="O72" s="23"/>
    </row>
    <row r="73" spans="1:15" ht="16.5" customHeight="1" x14ac:dyDescent="0.15">
      <c r="A73" s="13">
        <v>57</v>
      </c>
      <c r="B73" s="53" t="str">
        <f t="shared" si="0"/>
        <v/>
      </c>
      <c r="C73" s="22"/>
      <c r="D73" s="22" t="str">
        <f t="shared" si="7"/>
        <v/>
      </c>
      <c r="E73" s="22">
        <v>57</v>
      </c>
      <c r="F73" s="22" t="str">
        <f t="shared" si="8"/>
        <v/>
      </c>
      <c r="G73" s="22"/>
      <c r="H73" s="22"/>
      <c r="I73" s="22"/>
      <c r="J73" s="22"/>
      <c r="K73" s="23"/>
      <c r="L73" s="23"/>
      <c r="M73" s="23"/>
      <c r="N73" s="23"/>
      <c r="O73" s="23"/>
    </row>
    <row r="74" spans="1:15" ht="16.5" customHeight="1" x14ac:dyDescent="0.15">
      <c r="A74" s="13">
        <v>58</v>
      </c>
      <c r="B74" s="53" t="str">
        <f t="shared" si="0"/>
        <v/>
      </c>
      <c r="C74" s="22"/>
      <c r="D74" s="22" t="str">
        <f t="shared" si="7"/>
        <v/>
      </c>
      <c r="E74" s="22">
        <v>58</v>
      </c>
      <c r="F74" s="22" t="str">
        <f t="shared" si="8"/>
        <v/>
      </c>
      <c r="G74" s="22"/>
      <c r="H74" s="22"/>
      <c r="I74" s="22"/>
      <c r="J74" s="22"/>
      <c r="K74" s="23"/>
      <c r="L74" s="23"/>
      <c r="M74" s="23"/>
      <c r="N74" s="23"/>
      <c r="O74" s="23"/>
    </row>
    <row r="75" spans="1:15" ht="16.5" customHeight="1" x14ac:dyDescent="0.15">
      <c r="A75" s="13">
        <v>59</v>
      </c>
      <c r="B75" s="53" t="str">
        <f t="shared" si="0"/>
        <v/>
      </c>
      <c r="C75" s="22"/>
      <c r="D75" s="22" t="str">
        <f t="shared" si="7"/>
        <v/>
      </c>
      <c r="E75" s="22">
        <v>59</v>
      </c>
      <c r="F75" s="22" t="str">
        <f t="shared" si="8"/>
        <v/>
      </c>
      <c r="G75" s="22"/>
      <c r="H75" s="22"/>
      <c r="I75" s="22"/>
      <c r="J75" s="22"/>
      <c r="K75" s="23"/>
      <c r="L75" s="23"/>
      <c r="M75" s="23"/>
      <c r="N75" s="23"/>
      <c r="O75" s="23"/>
    </row>
    <row r="76" spans="1:15" ht="16.5" customHeight="1" x14ac:dyDescent="0.15">
      <c r="A76" s="13">
        <v>60</v>
      </c>
      <c r="B76" s="53" t="str">
        <f t="shared" si="0"/>
        <v/>
      </c>
      <c r="C76" s="22"/>
      <c r="D76" s="22" t="str">
        <f t="shared" si="7"/>
        <v/>
      </c>
      <c r="E76" s="22">
        <v>60</v>
      </c>
      <c r="F76" s="22" t="str">
        <f t="shared" si="8"/>
        <v/>
      </c>
      <c r="G76" s="22"/>
      <c r="H76" s="22"/>
      <c r="I76" s="22"/>
      <c r="J76" s="22"/>
      <c r="K76" s="23"/>
      <c r="L76" s="23"/>
      <c r="M76" s="23"/>
      <c r="N76" s="23"/>
      <c r="O76" s="23"/>
    </row>
    <row r="77" spans="1:15" ht="16.5" customHeight="1" x14ac:dyDescent="0.15">
      <c r="A77" s="13">
        <v>61</v>
      </c>
      <c r="B77" s="53" t="str">
        <f t="shared" si="0"/>
        <v/>
      </c>
      <c r="C77" s="22"/>
      <c r="D77" s="22" t="str">
        <f t="shared" si="7"/>
        <v/>
      </c>
      <c r="E77" s="22">
        <v>61</v>
      </c>
      <c r="F77" s="22" t="str">
        <f t="shared" si="8"/>
        <v/>
      </c>
      <c r="G77" s="22"/>
      <c r="H77" s="22"/>
      <c r="I77" s="22"/>
      <c r="J77" s="22"/>
      <c r="K77" s="23"/>
      <c r="L77" s="23"/>
      <c r="M77" s="23"/>
      <c r="N77" s="23"/>
      <c r="O77" s="23"/>
    </row>
    <row r="78" spans="1:15" ht="16.5" customHeight="1" x14ac:dyDescent="0.15">
      <c r="A78" s="13">
        <v>62</v>
      </c>
      <c r="B78" s="53" t="str">
        <f t="shared" si="0"/>
        <v/>
      </c>
      <c r="C78" s="22"/>
      <c r="D78" s="22" t="str">
        <f t="shared" si="7"/>
        <v/>
      </c>
      <c r="E78" s="22">
        <v>62</v>
      </c>
      <c r="F78" s="22" t="str">
        <f t="shared" si="8"/>
        <v/>
      </c>
      <c r="G78" s="22"/>
      <c r="H78" s="22"/>
      <c r="I78" s="22"/>
      <c r="J78" s="22"/>
      <c r="K78" s="23"/>
      <c r="L78" s="23"/>
      <c r="M78" s="23"/>
      <c r="N78" s="23"/>
      <c r="O78" s="23"/>
    </row>
    <row r="79" spans="1:15" ht="16.5" customHeight="1" x14ac:dyDescent="0.15">
      <c r="A79" s="13">
        <v>63</v>
      </c>
      <c r="B79" s="53" t="str">
        <f t="shared" si="0"/>
        <v/>
      </c>
      <c r="C79" s="22"/>
      <c r="D79" s="22" t="str">
        <f t="shared" si="7"/>
        <v/>
      </c>
      <c r="E79" s="22">
        <v>63</v>
      </c>
      <c r="F79" s="22" t="str">
        <f t="shared" si="8"/>
        <v/>
      </c>
      <c r="G79" s="22"/>
      <c r="H79" s="22"/>
      <c r="I79" s="22"/>
      <c r="J79" s="22"/>
      <c r="K79" s="23"/>
      <c r="L79" s="23"/>
      <c r="M79" s="23"/>
      <c r="N79" s="23"/>
      <c r="O79" s="23"/>
    </row>
    <row r="80" spans="1:15" ht="16.5" customHeight="1" x14ac:dyDescent="0.15">
      <c r="A80" s="13">
        <v>64</v>
      </c>
      <c r="B80" s="53" t="str">
        <f t="shared" si="0"/>
        <v/>
      </c>
      <c r="C80" s="22"/>
      <c r="D80" s="22" t="str">
        <f t="shared" si="7"/>
        <v/>
      </c>
      <c r="E80" s="22">
        <v>64</v>
      </c>
      <c r="F80" s="22" t="str">
        <f t="shared" si="8"/>
        <v/>
      </c>
      <c r="G80" s="22"/>
      <c r="H80" s="22"/>
      <c r="I80" s="22"/>
      <c r="J80" s="22"/>
      <c r="K80" s="23"/>
      <c r="L80" s="23"/>
      <c r="M80" s="23"/>
      <c r="N80" s="23"/>
      <c r="O80" s="23"/>
    </row>
    <row r="81" spans="1:15" ht="16.5" customHeight="1" x14ac:dyDescent="0.15">
      <c r="A81" s="13">
        <v>65</v>
      </c>
      <c r="B81" s="53" t="str">
        <f t="shared" si="0"/>
        <v/>
      </c>
      <c r="C81" s="22"/>
      <c r="D81" s="22" t="str">
        <f t="shared" si="7"/>
        <v/>
      </c>
      <c r="E81" s="22">
        <v>65</v>
      </c>
      <c r="F81" s="22" t="str">
        <f t="shared" si="8"/>
        <v/>
      </c>
      <c r="G81" s="22"/>
      <c r="H81" s="22"/>
      <c r="I81" s="22"/>
      <c r="J81" s="22"/>
      <c r="K81" s="23"/>
      <c r="L81" s="23"/>
      <c r="M81" s="23"/>
      <c r="N81" s="23"/>
      <c r="O81" s="23"/>
    </row>
    <row r="82" spans="1:15" ht="16.5" customHeight="1" x14ac:dyDescent="0.15">
      <c r="A82" s="13">
        <v>66</v>
      </c>
      <c r="B82" s="53" t="str">
        <f t="shared" ref="B82:B136" si="9">IF(C82="","",DBCS($C$3))</f>
        <v/>
      </c>
      <c r="C82" s="22"/>
      <c r="D82" s="22" t="str">
        <f t="shared" ref="D82:D136" si="10">DBCS(C82)</f>
        <v/>
      </c>
      <c r="E82" s="22">
        <v>66</v>
      </c>
      <c r="F82" s="22" t="str">
        <f t="shared" ref="F82:F136" si="11">B82</f>
        <v/>
      </c>
      <c r="G82" s="22"/>
      <c r="H82" s="22"/>
      <c r="I82" s="22"/>
      <c r="J82" s="22"/>
      <c r="K82" s="23"/>
      <c r="L82" s="23"/>
      <c r="M82" s="23"/>
      <c r="N82" s="23"/>
      <c r="O82" s="23"/>
    </row>
    <row r="83" spans="1:15" ht="16.5" customHeight="1" x14ac:dyDescent="0.15">
      <c r="A83" s="13">
        <v>67</v>
      </c>
      <c r="B83" s="53" t="str">
        <f t="shared" si="9"/>
        <v/>
      </c>
      <c r="C83" s="22"/>
      <c r="D83" s="22" t="str">
        <f t="shared" si="10"/>
        <v/>
      </c>
      <c r="E83" s="22">
        <v>67</v>
      </c>
      <c r="F83" s="22" t="str">
        <f t="shared" si="11"/>
        <v/>
      </c>
      <c r="G83" s="22"/>
      <c r="H83" s="22"/>
      <c r="I83" s="22"/>
      <c r="J83" s="22"/>
      <c r="K83" s="23"/>
      <c r="L83" s="23"/>
      <c r="M83" s="23"/>
      <c r="N83" s="23"/>
      <c r="O83" s="23"/>
    </row>
    <row r="84" spans="1:15" ht="16.5" customHeight="1" x14ac:dyDescent="0.15">
      <c r="A84" s="13">
        <v>68</v>
      </c>
      <c r="B84" s="53" t="str">
        <f t="shared" si="9"/>
        <v/>
      </c>
      <c r="C84" s="22"/>
      <c r="D84" s="22" t="str">
        <f t="shared" si="10"/>
        <v/>
      </c>
      <c r="E84" s="22">
        <v>68</v>
      </c>
      <c r="F84" s="22" t="str">
        <f t="shared" si="11"/>
        <v/>
      </c>
      <c r="G84" s="22"/>
      <c r="H84" s="22"/>
      <c r="I84" s="22"/>
      <c r="J84" s="22"/>
      <c r="K84" s="23"/>
      <c r="L84" s="23"/>
      <c r="M84" s="23"/>
      <c r="N84" s="23"/>
      <c r="O84" s="23"/>
    </row>
    <row r="85" spans="1:15" ht="16.5" customHeight="1" x14ac:dyDescent="0.15">
      <c r="A85" s="13">
        <v>69</v>
      </c>
      <c r="B85" s="53" t="str">
        <f t="shared" si="9"/>
        <v/>
      </c>
      <c r="C85" s="22"/>
      <c r="D85" s="22" t="str">
        <f t="shared" si="10"/>
        <v/>
      </c>
      <c r="E85" s="22">
        <v>69</v>
      </c>
      <c r="F85" s="22" t="str">
        <f t="shared" si="11"/>
        <v/>
      </c>
      <c r="G85" s="22"/>
      <c r="H85" s="22"/>
      <c r="I85" s="22"/>
      <c r="J85" s="22"/>
      <c r="K85" s="23"/>
      <c r="L85" s="23"/>
      <c r="M85" s="23"/>
      <c r="N85" s="23"/>
      <c r="O85" s="23"/>
    </row>
    <row r="86" spans="1:15" ht="16.5" customHeight="1" x14ac:dyDescent="0.15">
      <c r="A86" s="13">
        <v>70</v>
      </c>
      <c r="B86" s="53" t="str">
        <f t="shared" si="9"/>
        <v/>
      </c>
      <c r="C86" s="22"/>
      <c r="D86" s="22" t="str">
        <f t="shared" si="10"/>
        <v/>
      </c>
      <c r="E86" s="22">
        <v>70</v>
      </c>
      <c r="F86" s="22" t="str">
        <f t="shared" si="11"/>
        <v/>
      </c>
      <c r="G86" s="22"/>
      <c r="H86" s="22"/>
      <c r="I86" s="22"/>
      <c r="J86" s="22"/>
      <c r="K86" s="23"/>
      <c r="L86" s="23"/>
      <c r="M86" s="23"/>
      <c r="N86" s="23"/>
      <c r="O86" s="23"/>
    </row>
    <row r="87" spans="1:15" ht="16.5" customHeight="1" x14ac:dyDescent="0.15">
      <c r="A87" s="13">
        <v>71</v>
      </c>
      <c r="B87" s="53" t="str">
        <f t="shared" si="9"/>
        <v/>
      </c>
      <c r="C87" s="22"/>
      <c r="D87" s="22" t="str">
        <f t="shared" si="10"/>
        <v/>
      </c>
      <c r="E87" s="22">
        <v>71</v>
      </c>
      <c r="F87" s="22" t="str">
        <f t="shared" si="11"/>
        <v/>
      </c>
      <c r="G87" s="22"/>
      <c r="H87" s="22"/>
      <c r="I87" s="22"/>
      <c r="J87" s="22"/>
      <c r="K87" s="23"/>
      <c r="L87" s="23"/>
      <c r="M87" s="23"/>
      <c r="N87" s="23"/>
      <c r="O87" s="23"/>
    </row>
    <row r="88" spans="1:15" ht="16.5" customHeight="1" x14ac:dyDescent="0.15">
      <c r="A88" s="13">
        <v>72</v>
      </c>
      <c r="B88" s="53" t="str">
        <f t="shared" si="9"/>
        <v/>
      </c>
      <c r="C88" s="22"/>
      <c r="D88" s="22" t="str">
        <f t="shared" si="10"/>
        <v/>
      </c>
      <c r="E88" s="22">
        <v>72</v>
      </c>
      <c r="F88" s="22" t="str">
        <f t="shared" si="11"/>
        <v/>
      </c>
      <c r="G88" s="22"/>
      <c r="H88" s="22"/>
      <c r="I88" s="22"/>
      <c r="J88" s="22"/>
      <c r="K88" s="23"/>
      <c r="L88" s="23"/>
      <c r="M88" s="23"/>
      <c r="N88" s="23"/>
      <c r="O88" s="23"/>
    </row>
    <row r="89" spans="1:15" ht="16.5" customHeight="1" x14ac:dyDescent="0.15">
      <c r="A89" s="13">
        <v>73</v>
      </c>
      <c r="B89" s="53" t="str">
        <f t="shared" si="9"/>
        <v/>
      </c>
      <c r="C89" s="22"/>
      <c r="D89" s="22" t="str">
        <f t="shared" si="10"/>
        <v/>
      </c>
      <c r="E89" s="22">
        <v>73</v>
      </c>
      <c r="F89" s="22" t="str">
        <f t="shared" si="11"/>
        <v/>
      </c>
      <c r="G89" s="22"/>
      <c r="H89" s="22"/>
      <c r="I89" s="22"/>
      <c r="J89" s="22"/>
      <c r="K89" s="23"/>
      <c r="L89" s="23"/>
      <c r="M89" s="23"/>
      <c r="N89" s="23"/>
      <c r="O89" s="23"/>
    </row>
    <row r="90" spans="1:15" ht="16.5" customHeight="1" x14ac:dyDescent="0.15">
      <c r="A90" s="13">
        <v>74</v>
      </c>
      <c r="B90" s="53" t="str">
        <f t="shared" si="9"/>
        <v/>
      </c>
      <c r="C90" s="22"/>
      <c r="D90" s="22" t="str">
        <f t="shared" si="10"/>
        <v/>
      </c>
      <c r="E90" s="22">
        <v>74</v>
      </c>
      <c r="F90" s="22" t="str">
        <f t="shared" si="11"/>
        <v/>
      </c>
      <c r="G90" s="22"/>
      <c r="H90" s="22"/>
      <c r="I90" s="22"/>
      <c r="J90" s="22"/>
      <c r="K90" s="23"/>
      <c r="L90" s="23"/>
      <c r="M90" s="23"/>
      <c r="N90" s="23"/>
      <c r="O90" s="23"/>
    </row>
    <row r="91" spans="1:15" ht="16.5" customHeight="1" x14ac:dyDescent="0.15">
      <c r="A91" s="13">
        <v>75</v>
      </c>
      <c r="B91" s="53" t="str">
        <f t="shared" si="9"/>
        <v/>
      </c>
      <c r="C91" s="22"/>
      <c r="D91" s="22" t="str">
        <f t="shared" si="10"/>
        <v/>
      </c>
      <c r="E91" s="22">
        <v>75</v>
      </c>
      <c r="F91" s="22" t="str">
        <f t="shared" si="11"/>
        <v/>
      </c>
      <c r="G91" s="22"/>
      <c r="H91" s="22"/>
      <c r="I91" s="22"/>
      <c r="J91" s="22"/>
      <c r="K91" s="23"/>
      <c r="L91" s="23"/>
      <c r="M91" s="23"/>
      <c r="N91" s="23"/>
      <c r="O91" s="23"/>
    </row>
    <row r="92" spans="1:15" ht="16.5" customHeight="1" x14ac:dyDescent="0.15">
      <c r="A92" s="13">
        <v>76</v>
      </c>
      <c r="B92" s="53" t="str">
        <f t="shared" si="9"/>
        <v/>
      </c>
      <c r="C92" s="22"/>
      <c r="D92" s="22" t="str">
        <f t="shared" si="10"/>
        <v/>
      </c>
      <c r="E92" s="22">
        <v>76</v>
      </c>
      <c r="F92" s="22" t="str">
        <f t="shared" si="11"/>
        <v/>
      </c>
      <c r="G92" s="22"/>
      <c r="H92" s="22"/>
      <c r="I92" s="22"/>
      <c r="J92" s="22"/>
      <c r="K92" s="23"/>
      <c r="L92" s="23"/>
      <c r="M92" s="23"/>
      <c r="N92" s="23"/>
      <c r="O92" s="23"/>
    </row>
    <row r="93" spans="1:15" ht="16.5" customHeight="1" x14ac:dyDescent="0.15">
      <c r="A93" s="13">
        <v>77</v>
      </c>
      <c r="B93" s="53" t="str">
        <f t="shared" si="9"/>
        <v/>
      </c>
      <c r="C93" s="22"/>
      <c r="D93" s="22" t="str">
        <f t="shared" si="10"/>
        <v/>
      </c>
      <c r="E93" s="22">
        <v>77</v>
      </c>
      <c r="F93" s="22" t="str">
        <f t="shared" si="11"/>
        <v/>
      </c>
      <c r="G93" s="22"/>
      <c r="H93" s="22"/>
      <c r="I93" s="22"/>
      <c r="J93" s="22"/>
      <c r="K93" s="23"/>
      <c r="L93" s="23"/>
      <c r="M93" s="23"/>
      <c r="N93" s="23"/>
      <c r="O93" s="23"/>
    </row>
    <row r="94" spans="1:15" ht="16.5" customHeight="1" x14ac:dyDescent="0.15">
      <c r="A94" s="13">
        <v>78</v>
      </c>
      <c r="B94" s="53" t="str">
        <f t="shared" si="9"/>
        <v/>
      </c>
      <c r="C94" s="22"/>
      <c r="D94" s="22" t="str">
        <f t="shared" si="10"/>
        <v/>
      </c>
      <c r="E94" s="22">
        <v>78</v>
      </c>
      <c r="F94" s="22" t="str">
        <f t="shared" si="11"/>
        <v/>
      </c>
      <c r="G94" s="22"/>
      <c r="H94" s="22"/>
      <c r="I94" s="22"/>
      <c r="J94" s="22"/>
      <c r="K94" s="23"/>
      <c r="L94" s="23"/>
      <c r="M94" s="23"/>
      <c r="N94" s="23"/>
      <c r="O94" s="23"/>
    </row>
    <row r="95" spans="1:15" ht="16.5" customHeight="1" x14ac:dyDescent="0.15">
      <c r="A95" s="13">
        <v>79</v>
      </c>
      <c r="B95" s="53" t="str">
        <f t="shared" si="9"/>
        <v/>
      </c>
      <c r="C95" s="22"/>
      <c r="D95" s="22" t="str">
        <f t="shared" si="10"/>
        <v/>
      </c>
      <c r="E95" s="22">
        <v>79</v>
      </c>
      <c r="F95" s="22" t="str">
        <f t="shared" si="11"/>
        <v/>
      </c>
      <c r="G95" s="22"/>
      <c r="H95" s="22"/>
      <c r="I95" s="22"/>
      <c r="J95" s="22"/>
      <c r="K95" s="23"/>
      <c r="L95" s="23"/>
      <c r="M95" s="23"/>
      <c r="N95" s="23"/>
      <c r="O95" s="23"/>
    </row>
    <row r="96" spans="1:15" ht="16.5" customHeight="1" x14ac:dyDescent="0.15">
      <c r="A96" s="13">
        <v>80</v>
      </c>
      <c r="B96" s="53" t="str">
        <f t="shared" si="9"/>
        <v/>
      </c>
      <c r="C96" s="22"/>
      <c r="D96" s="22" t="str">
        <f t="shared" si="10"/>
        <v/>
      </c>
      <c r="E96" s="22">
        <v>80</v>
      </c>
      <c r="F96" s="22" t="str">
        <f t="shared" si="11"/>
        <v/>
      </c>
      <c r="G96" s="22"/>
      <c r="H96" s="22"/>
      <c r="I96" s="22"/>
      <c r="J96" s="22"/>
      <c r="K96" s="23"/>
      <c r="L96" s="23"/>
      <c r="M96" s="23"/>
      <c r="N96" s="23"/>
      <c r="O96" s="23"/>
    </row>
    <row r="97" spans="1:15" ht="16.5" customHeight="1" x14ac:dyDescent="0.15">
      <c r="A97" s="13">
        <v>81</v>
      </c>
      <c r="B97" s="53" t="str">
        <f t="shared" si="9"/>
        <v/>
      </c>
      <c r="C97" s="22"/>
      <c r="D97" s="22" t="str">
        <f t="shared" si="10"/>
        <v/>
      </c>
      <c r="E97" s="22">
        <v>81</v>
      </c>
      <c r="F97" s="22" t="str">
        <f t="shared" si="11"/>
        <v/>
      </c>
      <c r="G97" s="22"/>
      <c r="H97" s="22"/>
      <c r="I97" s="22"/>
      <c r="J97" s="22"/>
      <c r="K97" s="23"/>
      <c r="L97" s="23"/>
      <c r="M97" s="23"/>
      <c r="N97" s="23"/>
      <c r="O97" s="23"/>
    </row>
    <row r="98" spans="1:15" ht="16.5" customHeight="1" x14ac:dyDescent="0.15">
      <c r="A98" s="13">
        <v>82</v>
      </c>
      <c r="B98" s="53" t="str">
        <f t="shared" si="9"/>
        <v/>
      </c>
      <c r="C98" s="22"/>
      <c r="D98" s="22" t="str">
        <f t="shared" si="10"/>
        <v/>
      </c>
      <c r="E98" s="22">
        <v>82</v>
      </c>
      <c r="F98" s="22" t="str">
        <f t="shared" si="11"/>
        <v/>
      </c>
      <c r="G98" s="22"/>
      <c r="H98" s="22"/>
      <c r="I98" s="22"/>
      <c r="J98" s="22"/>
      <c r="K98" s="23"/>
      <c r="L98" s="23"/>
      <c r="M98" s="23"/>
      <c r="N98" s="23"/>
      <c r="O98" s="23"/>
    </row>
    <row r="99" spans="1:15" ht="16.5" customHeight="1" x14ac:dyDescent="0.15">
      <c r="A99" s="13">
        <v>83</v>
      </c>
      <c r="B99" s="53" t="str">
        <f t="shared" si="9"/>
        <v/>
      </c>
      <c r="C99" s="22"/>
      <c r="D99" s="22" t="str">
        <f t="shared" si="10"/>
        <v/>
      </c>
      <c r="E99" s="22">
        <v>83</v>
      </c>
      <c r="F99" s="22" t="str">
        <f t="shared" si="11"/>
        <v/>
      </c>
      <c r="G99" s="22"/>
      <c r="H99" s="22"/>
      <c r="I99" s="22"/>
      <c r="J99" s="22"/>
      <c r="K99" s="23"/>
      <c r="L99" s="23"/>
      <c r="M99" s="23"/>
      <c r="N99" s="23"/>
      <c r="O99" s="23"/>
    </row>
    <row r="100" spans="1:15" ht="16.5" customHeight="1" x14ac:dyDescent="0.15">
      <c r="A100" s="13">
        <v>84</v>
      </c>
      <c r="B100" s="53" t="str">
        <f t="shared" si="9"/>
        <v/>
      </c>
      <c r="C100" s="22"/>
      <c r="D100" s="22" t="str">
        <f t="shared" si="10"/>
        <v/>
      </c>
      <c r="E100" s="22">
        <v>84</v>
      </c>
      <c r="F100" s="22" t="str">
        <f t="shared" si="11"/>
        <v/>
      </c>
      <c r="G100" s="22"/>
      <c r="H100" s="22"/>
      <c r="I100" s="22"/>
      <c r="J100" s="22"/>
      <c r="K100" s="23"/>
      <c r="L100" s="23"/>
      <c r="M100" s="23"/>
      <c r="N100" s="23"/>
      <c r="O100" s="23"/>
    </row>
    <row r="101" spans="1:15" ht="16.5" customHeight="1" x14ac:dyDescent="0.15">
      <c r="A101" s="13">
        <v>85</v>
      </c>
      <c r="B101" s="53" t="str">
        <f t="shared" si="9"/>
        <v/>
      </c>
      <c r="C101" s="22"/>
      <c r="D101" s="22" t="str">
        <f t="shared" si="10"/>
        <v/>
      </c>
      <c r="E101" s="22">
        <v>85</v>
      </c>
      <c r="F101" s="22" t="str">
        <f t="shared" si="11"/>
        <v/>
      </c>
      <c r="G101" s="22"/>
      <c r="H101" s="22"/>
      <c r="I101" s="22"/>
      <c r="J101" s="22"/>
      <c r="K101" s="23"/>
      <c r="L101" s="23"/>
      <c r="M101" s="23"/>
      <c r="N101" s="23"/>
      <c r="O101" s="23"/>
    </row>
    <row r="102" spans="1:15" ht="16.5" customHeight="1" x14ac:dyDescent="0.15">
      <c r="A102" s="13">
        <v>86</v>
      </c>
      <c r="B102" s="53" t="str">
        <f t="shared" si="9"/>
        <v/>
      </c>
      <c r="C102" s="22"/>
      <c r="D102" s="22" t="str">
        <f t="shared" si="10"/>
        <v/>
      </c>
      <c r="E102" s="22">
        <v>86</v>
      </c>
      <c r="F102" s="22" t="str">
        <f t="shared" si="11"/>
        <v/>
      </c>
      <c r="G102" s="22"/>
      <c r="H102" s="22"/>
      <c r="I102" s="22"/>
      <c r="J102" s="22"/>
      <c r="K102" s="23"/>
      <c r="L102" s="23"/>
      <c r="M102" s="23"/>
      <c r="N102" s="23"/>
      <c r="O102" s="23"/>
    </row>
    <row r="103" spans="1:15" ht="16.5" customHeight="1" x14ac:dyDescent="0.15">
      <c r="A103" s="13">
        <v>87</v>
      </c>
      <c r="B103" s="53" t="str">
        <f t="shared" si="9"/>
        <v/>
      </c>
      <c r="C103" s="22"/>
      <c r="D103" s="22" t="str">
        <f t="shared" si="10"/>
        <v/>
      </c>
      <c r="E103" s="22">
        <v>87</v>
      </c>
      <c r="F103" s="22" t="str">
        <f t="shared" si="11"/>
        <v/>
      </c>
      <c r="G103" s="22"/>
      <c r="H103" s="22"/>
      <c r="I103" s="22"/>
      <c r="J103" s="22"/>
      <c r="K103" s="23"/>
      <c r="L103" s="23"/>
      <c r="M103" s="23"/>
      <c r="N103" s="23"/>
      <c r="O103" s="23"/>
    </row>
    <row r="104" spans="1:15" ht="16.5" customHeight="1" x14ac:dyDescent="0.15">
      <c r="A104" s="13">
        <v>88</v>
      </c>
      <c r="B104" s="53" t="str">
        <f t="shared" si="9"/>
        <v/>
      </c>
      <c r="C104" s="22"/>
      <c r="D104" s="22" t="str">
        <f t="shared" si="10"/>
        <v/>
      </c>
      <c r="E104" s="22">
        <v>88</v>
      </c>
      <c r="F104" s="22" t="str">
        <f t="shared" si="11"/>
        <v/>
      </c>
      <c r="G104" s="22"/>
      <c r="H104" s="22"/>
      <c r="I104" s="22"/>
      <c r="J104" s="22"/>
      <c r="K104" s="23"/>
      <c r="L104" s="23"/>
      <c r="M104" s="23"/>
      <c r="N104" s="23"/>
      <c r="O104" s="23"/>
    </row>
    <row r="105" spans="1:15" ht="16.5" customHeight="1" x14ac:dyDescent="0.15">
      <c r="A105" s="13">
        <v>89</v>
      </c>
      <c r="B105" s="53" t="str">
        <f t="shared" si="9"/>
        <v/>
      </c>
      <c r="C105" s="22"/>
      <c r="D105" s="22" t="str">
        <f t="shared" si="10"/>
        <v/>
      </c>
      <c r="E105" s="22">
        <v>89</v>
      </c>
      <c r="F105" s="22" t="str">
        <f t="shared" si="11"/>
        <v/>
      </c>
      <c r="G105" s="22"/>
      <c r="H105" s="22"/>
      <c r="I105" s="22"/>
      <c r="J105" s="22"/>
      <c r="K105" s="23"/>
      <c r="L105" s="23"/>
      <c r="M105" s="23"/>
      <c r="N105" s="23"/>
      <c r="O105" s="23"/>
    </row>
    <row r="106" spans="1:15" ht="16.5" customHeight="1" x14ac:dyDescent="0.15">
      <c r="A106" s="13">
        <v>90</v>
      </c>
      <c r="B106" s="53" t="str">
        <f t="shared" si="9"/>
        <v/>
      </c>
      <c r="C106" s="22"/>
      <c r="D106" s="22" t="str">
        <f t="shared" si="10"/>
        <v/>
      </c>
      <c r="E106" s="22">
        <v>90</v>
      </c>
      <c r="F106" s="22" t="str">
        <f t="shared" si="11"/>
        <v/>
      </c>
      <c r="G106" s="22"/>
      <c r="H106" s="22"/>
      <c r="I106" s="22"/>
      <c r="J106" s="22"/>
      <c r="K106" s="23"/>
      <c r="L106" s="23"/>
      <c r="M106" s="23"/>
      <c r="N106" s="23"/>
      <c r="O106" s="23"/>
    </row>
    <row r="107" spans="1:15" ht="16.5" customHeight="1" x14ac:dyDescent="0.15">
      <c r="A107" s="13">
        <v>91</v>
      </c>
      <c r="B107" s="53" t="str">
        <f t="shared" si="9"/>
        <v/>
      </c>
      <c r="C107" s="22"/>
      <c r="D107" s="22" t="str">
        <f t="shared" si="10"/>
        <v/>
      </c>
      <c r="E107" s="22">
        <v>91</v>
      </c>
      <c r="F107" s="22" t="str">
        <f t="shared" si="11"/>
        <v/>
      </c>
      <c r="G107" s="22"/>
      <c r="H107" s="22"/>
      <c r="I107" s="22"/>
      <c r="J107" s="22"/>
      <c r="K107" s="23"/>
      <c r="L107" s="23"/>
      <c r="M107" s="23"/>
      <c r="N107" s="23"/>
      <c r="O107" s="23"/>
    </row>
    <row r="108" spans="1:15" ht="16.5" customHeight="1" x14ac:dyDescent="0.15">
      <c r="A108" s="13">
        <v>92</v>
      </c>
      <c r="B108" s="53" t="str">
        <f t="shared" si="9"/>
        <v/>
      </c>
      <c r="C108" s="22"/>
      <c r="D108" s="22" t="str">
        <f t="shared" si="10"/>
        <v/>
      </c>
      <c r="E108" s="22">
        <v>92</v>
      </c>
      <c r="F108" s="22" t="str">
        <f t="shared" si="11"/>
        <v/>
      </c>
      <c r="G108" s="22"/>
      <c r="H108" s="22"/>
      <c r="I108" s="22"/>
      <c r="J108" s="22"/>
      <c r="K108" s="23"/>
      <c r="L108" s="23"/>
      <c r="M108" s="23"/>
      <c r="N108" s="23"/>
      <c r="O108" s="23"/>
    </row>
    <row r="109" spans="1:15" ht="16.5" customHeight="1" x14ac:dyDescent="0.15">
      <c r="A109" s="13">
        <v>93</v>
      </c>
      <c r="B109" s="53" t="str">
        <f t="shared" si="9"/>
        <v/>
      </c>
      <c r="C109" s="22"/>
      <c r="D109" s="22" t="str">
        <f t="shared" si="10"/>
        <v/>
      </c>
      <c r="E109" s="22">
        <v>93</v>
      </c>
      <c r="F109" s="22" t="str">
        <f t="shared" si="11"/>
        <v/>
      </c>
      <c r="G109" s="22"/>
      <c r="H109" s="22"/>
      <c r="I109" s="22"/>
      <c r="J109" s="22"/>
      <c r="K109" s="23"/>
      <c r="L109" s="23"/>
      <c r="M109" s="23"/>
      <c r="N109" s="23"/>
      <c r="O109" s="23"/>
    </row>
    <row r="110" spans="1:15" ht="16.5" customHeight="1" x14ac:dyDescent="0.15">
      <c r="A110" s="13">
        <v>94</v>
      </c>
      <c r="B110" s="53" t="str">
        <f t="shared" si="9"/>
        <v/>
      </c>
      <c r="C110" s="22"/>
      <c r="D110" s="22" t="str">
        <f t="shared" si="10"/>
        <v/>
      </c>
      <c r="E110" s="22">
        <v>94</v>
      </c>
      <c r="F110" s="22" t="str">
        <f t="shared" si="11"/>
        <v/>
      </c>
      <c r="G110" s="22"/>
      <c r="H110" s="22"/>
      <c r="I110" s="22"/>
      <c r="J110" s="22"/>
      <c r="K110" s="23"/>
      <c r="L110" s="23"/>
      <c r="M110" s="23"/>
      <c r="N110" s="23"/>
      <c r="O110" s="23"/>
    </row>
    <row r="111" spans="1:15" ht="16.5" customHeight="1" x14ac:dyDescent="0.15">
      <c r="A111" s="13">
        <v>95</v>
      </c>
      <c r="B111" s="53" t="str">
        <f t="shared" si="9"/>
        <v/>
      </c>
      <c r="C111" s="22"/>
      <c r="D111" s="22" t="str">
        <f t="shared" si="10"/>
        <v/>
      </c>
      <c r="E111" s="22">
        <v>95</v>
      </c>
      <c r="F111" s="22" t="str">
        <f t="shared" si="11"/>
        <v/>
      </c>
      <c r="G111" s="22"/>
      <c r="H111" s="22"/>
      <c r="I111" s="22"/>
      <c r="J111" s="22"/>
      <c r="K111" s="23"/>
      <c r="L111" s="23"/>
      <c r="M111" s="23"/>
      <c r="N111" s="23"/>
      <c r="O111" s="23"/>
    </row>
    <row r="112" spans="1:15" ht="16.5" customHeight="1" x14ac:dyDescent="0.15">
      <c r="A112" s="13">
        <v>96</v>
      </c>
      <c r="B112" s="53" t="str">
        <f t="shared" si="9"/>
        <v/>
      </c>
      <c r="C112" s="22"/>
      <c r="D112" s="22" t="str">
        <f t="shared" si="10"/>
        <v/>
      </c>
      <c r="E112" s="22">
        <v>96</v>
      </c>
      <c r="F112" s="22" t="str">
        <f t="shared" si="11"/>
        <v/>
      </c>
      <c r="G112" s="22"/>
      <c r="H112" s="22"/>
      <c r="I112" s="22"/>
      <c r="J112" s="22"/>
      <c r="K112" s="23"/>
      <c r="L112" s="23"/>
      <c r="M112" s="23"/>
      <c r="N112" s="23"/>
      <c r="O112" s="23"/>
    </row>
    <row r="113" spans="1:15" ht="16.5" customHeight="1" x14ac:dyDescent="0.15">
      <c r="A113" s="13">
        <v>97</v>
      </c>
      <c r="B113" s="53" t="str">
        <f t="shared" si="9"/>
        <v/>
      </c>
      <c r="C113" s="22"/>
      <c r="D113" s="22" t="str">
        <f t="shared" si="10"/>
        <v/>
      </c>
      <c r="E113" s="22">
        <v>97</v>
      </c>
      <c r="F113" s="22" t="str">
        <f t="shared" si="11"/>
        <v/>
      </c>
      <c r="G113" s="22"/>
      <c r="H113" s="22"/>
      <c r="I113" s="22"/>
      <c r="J113" s="22"/>
      <c r="K113" s="23"/>
      <c r="L113" s="23"/>
      <c r="M113" s="23"/>
      <c r="N113" s="23"/>
      <c r="O113" s="23"/>
    </row>
    <row r="114" spans="1:15" ht="16.5" customHeight="1" x14ac:dyDescent="0.15">
      <c r="A114" s="13">
        <v>98</v>
      </c>
      <c r="B114" s="53" t="str">
        <f t="shared" si="9"/>
        <v/>
      </c>
      <c r="C114" s="22"/>
      <c r="D114" s="22" t="str">
        <f t="shared" si="10"/>
        <v/>
      </c>
      <c r="E114" s="22">
        <v>98</v>
      </c>
      <c r="F114" s="22" t="str">
        <f t="shared" si="11"/>
        <v/>
      </c>
      <c r="G114" s="22"/>
      <c r="H114" s="22"/>
      <c r="I114" s="22"/>
      <c r="J114" s="22"/>
      <c r="K114" s="23"/>
      <c r="L114" s="23"/>
      <c r="M114" s="23"/>
      <c r="N114" s="23"/>
      <c r="O114" s="23"/>
    </row>
    <row r="115" spans="1:15" ht="16.5" customHeight="1" x14ac:dyDescent="0.15">
      <c r="A115" s="13">
        <v>99</v>
      </c>
      <c r="B115" s="53" t="str">
        <f t="shared" si="9"/>
        <v/>
      </c>
      <c r="C115" s="22"/>
      <c r="D115" s="22" t="str">
        <f t="shared" si="10"/>
        <v/>
      </c>
      <c r="E115" s="22">
        <v>99</v>
      </c>
      <c r="F115" s="22" t="str">
        <f t="shared" si="11"/>
        <v/>
      </c>
      <c r="G115" s="22"/>
      <c r="H115" s="22"/>
      <c r="I115" s="22"/>
      <c r="J115" s="22"/>
      <c r="K115" s="23"/>
      <c r="L115" s="23"/>
      <c r="M115" s="23"/>
      <c r="N115" s="23"/>
      <c r="O115" s="23"/>
    </row>
    <row r="116" spans="1:15" ht="16.5" customHeight="1" x14ac:dyDescent="0.15">
      <c r="A116" s="13">
        <v>100</v>
      </c>
      <c r="B116" s="53" t="str">
        <f t="shared" si="9"/>
        <v/>
      </c>
      <c r="C116" s="22"/>
      <c r="D116" s="22" t="str">
        <f t="shared" si="10"/>
        <v/>
      </c>
      <c r="E116" s="22">
        <v>100</v>
      </c>
      <c r="F116" s="22" t="str">
        <f t="shared" si="11"/>
        <v/>
      </c>
      <c r="G116" s="22"/>
      <c r="H116" s="22"/>
      <c r="I116" s="22"/>
      <c r="J116" s="22"/>
      <c r="K116" s="23"/>
      <c r="L116" s="23"/>
      <c r="M116" s="23"/>
      <c r="N116" s="23"/>
      <c r="O116" s="23"/>
    </row>
    <row r="117" spans="1:15" ht="16.5" customHeight="1" x14ac:dyDescent="0.15">
      <c r="A117" s="13">
        <v>101</v>
      </c>
      <c r="B117" s="53" t="str">
        <f t="shared" si="9"/>
        <v/>
      </c>
      <c r="C117" s="22"/>
      <c r="D117" s="22" t="str">
        <f t="shared" si="10"/>
        <v/>
      </c>
      <c r="E117" s="22">
        <v>101</v>
      </c>
      <c r="F117" s="22" t="str">
        <f t="shared" si="11"/>
        <v/>
      </c>
      <c r="G117" s="22"/>
      <c r="H117" s="22"/>
      <c r="I117" s="22"/>
      <c r="J117" s="22"/>
      <c r="K117" s="23"/>
      <c r="L117" s="23"/>
      <c r="M117" s="23"/>
      <c r="N117" s="23"/>
      <c r="O117" s="23"/>
    </row>
    <row r="118" spans="1:15" ht="16.5" customHeight="1" x14ac:dyDescent="0.15">
      <c r="A118" s="13">
        <v>102</v>
      </c>
      <c r="B118" s="53" t="str">
        <f t="shared" si="9"/>
        <v/>
      </c>
      <c r="C118" s="22"/>
      <c r="D118" s="22" t="str">
        <f t="shared" si="10"/>
        <v/>
      </c>
      <c r="E118" s="22">
        <v>102</v>
      </c>
      <c r="F118" s="22" t="str">
        <f t="shared" si="11"/>
        <v/>
      </c>
      <c r="G118" s="22"/>
      <c r="H118" s="22"/>
      <c r="I118" s="22"/>
      <c r="J118" s="22"/>
      <c r="K118" s="23"/>
      <c r="L118" s="23"/>
      <c r="M118" s="23"/>
      <c r="N118" s="23"/>
      <c r="O118" s="23"/>
    </row>
    <row r="119" spans="1:15" ht="16.5" customHeight="1" x14ac:dyDescent="0.15">
      <c r="A119" s="13">
        <v>103</v>
      </c>
      <c r="B119" s="53" t="str">
        <f t="shared" si="9"/>
        <v/>
      </c>
      <c r="C119" s="22"/>
      <c r="D119" s="22" t="str">
        <f t="shared" si="10"/>
        <v/>
      </c>
      <c r="E119" s="22">
        <v>103</v>
      </c>
      <c r="F119" s="22" t="str">
        <f t="shared" si="11"/>
        <v/>
      </c>
      <c r="G119" s="22"/>
      <c r="H119" s="22"/>
      <c r="I119" s="22"/>
      <c r="J119" s="22"/>
      <c r="K119" s="23"/>
      <c r="L119" s="23"/>
      <c r="M119" s="23"/>
      <c r="N119" s="23"/>
      <c r="O119" s="23"/>
    </row>
    <row r="120" spans="1:15" ht="16.5" customHeight="1" x14ac:dyDescent="0.15">
      <c r="A120" s="13">
        <v>104</v>
      </c>
      <c r="B120" s="53" t="str">
        <f t="shared" si="9"/>
        <v/>
      </c>
      <c r="C120" s="22"/>
      <c r="D120" s="22" t="str">
        <f t="shared" si="10"/>
        <v/>
      </c>
      <c r="E120" s="22">
        <v>104</v>
      </c>
      <c r="F120" s="22" t="str">
        <f t="shared" si="11"/>
        <v/>
      </c>
      <c r="G120" s="22"/>
      <c r="H120" s="22"/>
      <c r="I120" s="22"/>
      <c r="J120" s="22"/>
      <c r="K120" s="23"/>
      <c r="L120" s="23"/>
      <c r="M120" s="23"/>
      <c r="N120" s="23"/>
      <c r="O120" s="23"/>
    </row>
    <row r="121" spans="1:15" ht="16.5" customHeight="1" x14ac:dyDescent="0.15">
      <c r="A121" s="13">
        <v>105</v>
      </c>
      <c r="B121" s="53" t="str">
        <f t="shared" si="9"/>
        <v/>
      </c>
      <c r="C121" s="22"/>
      <c r="D121" s="22" t="str">
        <f t="shared" si="10"/>
        <v/>
      </c>
      <c r="E121" s="22">
        <v>105</v>
      </c>
      <c r="F121" s="22" t="str">
        <f t="shared" si="11"/>
        <v/>
      </c>
      <c r="G121" s="22"/>
      <c r="H121" s="22"/>
      <c r="I121" s="22"/>
      <c r="J121" s="22"/>
      <c r="K121" s="23"/>
      <c r="L121" s="23"/>
      <c r="M121" s="23"/>
      <c r="N121" s="23"/>
      <c r="O121" s="23"/>
    </row>
    <row r="122" spans="1:15" ht="16.5" customHeight="1" x14ac:dyDescent="0.15">
      <c r="A122" s="13">
        <v>106</v>
      </c>
      <c r="B122" s="53" t="str">
        <f t="shared" si="9"/>
        <v/>
      </c>
      <c r="C122" s="22"/>
      <c r="D122" s="22" t="str">
        <f t="shared" si="10"/>
        <v/>
      </c>
      <c r="E122" s="22">
        <v>106</v>
      </c>
      <c r="F122" s="22" t="str">
        <f t="shared" si="11"/>
        <v/>
      </c>
      <c r="G122" s="22"/>
      <c r="H122" s="22"/>
      <c r="I122" s="22"/>
      <c r="J122" s="22"/>
      <c r="K122" s="23"/>
      <c r="L122" s="23"/>
      <c r="M122" s="23"/>
      <c r="N122" s="23"/>
      <c r="O122" s="23"/>
    </row>
    <row r="123" spans="1:15" ht="16.5" customHeight="1" x14ac:dyDescent="0.15">
      <c r="A123" s="13">
        <v>107</v>
      </c>
      <c r="B123" s="53" t="str">
        <f t="shared" si="9"/>
        <v/>
      </c>
      <c r="C123" s="22"/>
      <c r="D123" s="22" t="str">
        <f t="shared" si="10"/>
        <v/>
      </c>
      <c r="E123" s="22">
        <v>107</v>
      </c>
      <c r="F123" s="22" t="str">
        <f t="shared" si="11"/>
        <v/>
      </c>
      <c r="G123" s="22"/>
      <c r="H123" s="22"/>
      <c r="I123" s="22"/>
      <c r="J123" s="22"/>
      <c r="K123" s="23"/>
      <c r="L123" s="23"/>
      <c r="M123" s="23"/>
      <c r="N123" s="23"/>
      <c r="O123" s="23"/>
    </row>
    <row r="124" spans="1:15" ht="16.5" customHeight="1" x14ac:dyDescent="0.15">
      <c r="A124" s="13">
        <v>108</v>
      </c>
      <c r="B124" s="53" t="str">
        <f t="shared" si="9"/>
        <v/>
      </c>
      <c r="C124" s="22"/>
      <c r="D124" s="22" t="str">
        <f t="shared" si="10"/>
        <v/>
      </c>
      <c r="E124" s="22">
        <v>108</v>
      </c>
      <c r="F124" s="22" t="str">
        <f t="shared" si="11"/>
        <v/>
      </c>
      <c r="G124" s="22"/>
      <c r="H124" s="22"/>
      <c r="I124" s="22"/>
      <c r="J124" s="22"/>
      <c r="K124" s="23"/>
      <c r="L124" s="23"/>
      <c r="M124" s="23"/>
      <c r="N124" s="23"/>
      <c r="O124" s="23"/>
    </row>
    <row r="125" spans="1:15" ht="16.5" customHeight="1" x14ac:dyDescent="0.15">
      <c r="A125" s="13">
        <v>109</v>
      </c>
      <c r="B125" s="53" t="str">
        <f t="shared" si="9"/>
        <v/>
      </c>
      <c r="C125" s="22"/>
      <c r="D125" s="22" t="str">
        <f t="shared" si="10"/>
        <v/>
      </c>
      <c r="E125" s="22">
        <v>109</v>
      </c>
      <c r="F125" s="22" t="str">
        <f t="shared" si="11"/>
        <v/>
      </c>
      <c r="G125" s="22"/>
      <c r="H125" s="22"/>
      <c r="I125" s="22"/>
      <c r="J125" s="22"/>
      <c r="K125" s="23"/>
      <c r="L125" s="23"/>
      <c r="M125" s="23"/>
      <c r="N125" s="23"/>
      <c r="O125" s="23"/>
    </row>
    <row r="126" spans="1:15" ht="16.5" customHeight="1" x14ac:dyDescent="0.15">
      <c r="A126" s="13">
        <v>110</v>
      </c>
      <c r="B126" s="53" t="str">
        <f t="shared" si="9"/>
        <v/>
      </c>
      <c r="C126" s="22"/>
      <c r="D126" s="22" t="str">
        <f t="shared" si="10"/>
        <v/>
      </c>
      <c r="E126" s="22">
        <v>110</v>
      </c>
      <c r="F126" s="22" t="str">
        <f t="shared" si="11"/>
        <v/>
      </c>
      <c r="G126" s="22"/>
      <c r="H126" s="22"/>
      <c r="I126" s="22"/>
      <c r="J126" s="22"/>
      <c r="K126" s="23"/>
      <c r="L126" s="23"/>
      <c r="M126" s="23"/>
      <c r="N126" s="23"/>
      <c r="O126" s="23"/>
    </row>
    <row r="127" spans="1:15" ht="16.5" customHeight="1" x14ac:dyDescent="0.15">
      <c r="A127" s="13">
        <v>111</v>
      </c>
      <c r="B127" s="53" t="str">
        <f t="shared" si="9"/>
        <v/>
      </c>
      <c r="C127" s="22"/>
      <c r="D127" s="22" t="str">
        <f t="shared" si="10"/>
        <v/>
      </c>
      <c r="E127" s="22">
        <v>111</v>
      </c>
      <c r="F127" s="22" t="str">
        <f t="shared" si="11"/>
        <v/>
      </c>
      <c r="G127" s="22"/>
      <c r="H127" s="22"/>
      <c r="I127" s="22"/>
      <c r="J127" s="22"/>
      <c r="K127" s="23"/>
      <c r="L127" s="23"/>
      <c r="M127" s="23"/>
      <c r="N127" s="23"/>
      <c r="O127" s="23"/>
    </row>
    <row r="128" spans="1:15" ht="16.5" customHeight="1" x14ac:dyDescent="0.15">
      <c r="A128" s="13">
        <v>112</v>
      </c>
      <c r="B128" s="53" t="str">
        <f t="shared" si="9"/>
        <v/>
      </c>
      <c r="C128" s="22"/>
      <c r="D128" s="22" t="str">
        <f t="shared" si="10"/>
        <v/>
      </c>
      <c r="E128" s="22">
        <v>112</v>
      </c>
      <c r="F128" s="22" t="str">
        <f t="shared" si="11"/>
        <v/>
      </c>
      <c r="G128" s="22"/>
      <c r="H128" s="22"/>
      <c r="I128" s="22"/>
      <c r="J128" s="22"/>
      <c r="K128" s="23"/>
      <c r="L128" s="23"/>
      <c r="M128" s="23"/>
      <c r="N128" s="23"/>
      <c r="O128" s="23"/>
    </row>
    <row r="129" spans="1:31" ht="16.5" customHeight="1" x14ac:dyDescent="0.15">
      <c r="A129" s="13">
        <v>113</v>
      </c>
      <c r="B129" s="53" t="str">
        <f t="shared" si="9"/>
        <v/>
      </c>
      <c r="C129" s="22"/>
      <c r="D129" s="22" t="str">
        <f t="shared" si="10"/>
        <v/>
      </c>
      <c r="E129" s="22">
        <v>113</v>
      </c>
      <c r="F129" s="22" t="str">
        <f t="shared" si="11"/>
        <v/>
      </c>
      <c r="G129" s="22"/>
      <c r="H129" s="22"/>
      <c r="I129" s="22"/>
      <c r="J129" s="22"/>
      <c r="K129" s="23"/>
      <c r="L129" s="23"/>
      <c r="M129" s="23"/>
      <c r="N129" s="23"/>
      <c r="O129" s="23"/>
    </row>
    <row r="130" spans="1:31" ht="16.5" customHeight="1" x14ac:dyDescent="0.15">
      <c r="A130" s="13">
        <v>114</v>
      </c>
      <c r="B130" s="53" t="str">
        <f t="shared" si="9"/>
        <v/>
      </c>
      <c r="C130" s="22"/>
      <c r="D130" s="22" t="str">
        <f t="shared" si="10"/>
        <v/>
      </c>
      <c r="E130" s="22">
        <v>114</v>
      </c>
      <c r="F130" s="22" t="str">
        <f t="shared" si="11"/>
        <v/>
      </c>
      <c r="G130" s="22"/>
      <c r="H130" s="22"/>
      <c r="I130" s="22"/>
      <c r="J130" s="22"/>
      <c r="K130" s="23"/>
      <c r="L130" s="23"/>
      <c r="M130" s="23"/>
      <c r="N130" s="23"/>
      <c r="O130" s="23"/>
    </row>
    <row r="131" spans="1:31" ht="16.5" customHeight="1" x14ac:dyDescent="0.15">
      <c r="A131" s="13">
        <v>115</v>
      </c>
      <c r="B131" s="53" t="str">
        <f t="shared" si="9"/>
        <v/>
      </c>
      <c r="C131" s="22"/>
      <c r="D131" s="22" t="str">
        <f t="shared" si="10"/>
        <v/>
      </c>
      <c r="E131" s="22">
        <v>115</v>
      </c>
      <c r="F131" s="22" t="str">
        <f t="shared" si="11"/>
        <v/>
      </c>
      <c r="G131" s="22"/>
      <c r="H131" s="22"/>
      <c r="I131" s="22"/>
      <c r="J131" s="22"/>
      <c r="K131" s="23"/>
      <c r="L131" s="23"/>
      <c r="M131" s="23"/>
      <c r="N131" s="23"/>
      <c r="O131" s="23"/>
    </row>
    <row r="132" spans="1:31" ht="16.5" customHeight="1" x14ac:dyDescent="0.15">
      <c r="A132" s="13">
        <v>116</v>
      </c>
      <c r="B132" s="53" t="str">
        <f t="shared" si="9"/>
        <v/>
      </c>
      <c r="C132" s="22"/>
      <c r="D132" s="22" t="str">
        <f t="shared" si="10"/>
        <v/>
      </c>
      <c r="E132" s="22">
        <v>116</v>
      </c>
      <c r="F132" s="22" t="str">
        <f t="shared" si="11"/>
        <v/>
      </c>
      <c r="G132" s="22"/>
      <c r="H132" s="22"/>
      <c r="I132" s="22"/>
      <c r="J132" s="22"/>
      <c r="K132" s="23"/>
      <c r="L132" s="23"/>
      <c r="M132" s="23"/>
      <c r="N132" s="23"/>
      <c r="O132" s="23"/>
    </row>
    <row r="133" spans="1:31" ht="16.5" customHeight="1" x14ac:dyDescent="0.15">
      <c r="A133" s="13">
        <v>117</v>
      </c>
      <c r="B133" s="53" t="str">
        <f t="shared" si="9"/>
        <v/>
      </c>
      <c r="C133" s="22"/>
      <c r="D133" s="22" t="str">
        <f t="shared" si="10"/>
        <v/>
      </c>
      <c r="E133" s="22">
        <v>117</v>
      </c>
      <c r="F133" s="22" t="str">
        <f t="shared" si="11"/>
        <v/>
      </c>
      <c r="G133" s="22"/>
      <c r="H133" s="22"/>
      <c r="I133" s="22"/>
      <c r="J133" s="22"/>
      <c r="K133" s="23"/>
      <c r="L133" s="23"/>
      <c r="M133" s="23"/>
      <c r="N133" s="23"/>
      <c r="O133" s="23"/>
    </row>
    <row r="134" spans="1:31" ht="16.5" customHeight="1" x14ac:dyDescent="0.15">
      <c r="A134" s="13">
        <v>118</v>
      </c>
      <c r="B134" s="53" t="str">
        <f t="shared" si="9"/>
        <v/>
      </c>
      <c r="C134" s="22"/>
      <c r="D134" s="22" t="str">
        <f t="shared" si="10"/>
        <v/>
      </c>
      <c r="E134" s="22">
        <v>118</v>
      </c>
      <c r="F134" s="22" t="str">
        <f t="shared" si="11"/>
        <v/>
      </c>
      <c r="G134" s="22"/>
      <c r="H134" s="22"/>
      <c r="I134" s="22"/>
      <c r="J134" s="22"/>
      <c r="K134" s="23"/>
      <c r="L134" s="23"/>
      <c r="M134" s="23"/>
      <c r="N134" s="23"/>
      <c r="O134" s="23"/>
    </row>
    <row r="135" spans="1:31" ht="16.5" customHeight="1" x14ac:dyDescent="0.15">
      <c r="A135" s="13">
        <v>119</v>
      </c>
      <c r="B135" s="53" t="str">
        <f t="shared" si="9"/>
        <v/>
      </c>
      <c r="C135" s="22"/>
      <c r="D135" s="22" t="str">
        <f t="shared" si="10"/>
        <v/>
      </c>
      <c r="E135" s="22">
        <v>119</v>
      </c>
      <c r="F135" s="22" t="str">
        <f t="shared" si="11"/>
        <v/>
      </c>
      <c r="G135" s="22"/>
      <c r="H135" s="22"/>
      <c r="I135" s="22"/>
      <c r="J135" s="22"/>
      <c r="K135" s="23"/>
      <c r="L135" s="23"/>
      <c r="M135" s="23"/>
      <c r="N135" s="23"/>
      <c r="O135" s="23"/>
    </row>
    <row r="136" spans="1:31" ht="16.5" customHeight="1" x14ac:dyDescent="0.15">
      <c r="A136" s="13">
        <v>120</v>
      </c>
      <c r="B136" s="53" t="str">
        <f t="shared" si="9"/>
        <v/>
      </c>
      <c r="C136" s="22"/>
      <c r="D136" s="22" t="str">
        <f t="shared" si="10"/>
        <v/>
      </c>
      <c r="E136" s="22">
        <v>120</v>
      </c>
      <c r="F136" s="22" t="str">
        <f t="shared" si="11"/>
        <v/>
      </c>
      <c r="G136" s="22"/>
      <c r="H136" s="22"/>
      <c r="I136" s="22"/>
      <c r="J136" s="22"/>
      <c r="K136" s="23"/>
      <c r="L136" s="23"/>
      <c r="M136" s="23"/>
      <c r="N136" s="23"/>
      <c r="O136" s="23"/>
    </row>
    <row r="143" spans="1:31" ht="6" customHeight="1" x14ac:dyDescent="0.15"/>
    <row r="144" spans="1:31" ht="21" x14ac:dyDescent="0.15">
      <c r="T144" s="66" t="str">
        <f>$B$1</f>
        <v>第41回新潟県スポーツ少年団競技別交流大会　第38回少林寺拳法大会</v>
      </c>
      <c r="U144" s="66"/>
      <c r="V144" s="66"/>
      <c r="W144" s="66"/>
      <c r="X144" s="66"/>
      <c r="Y144" s="66"/>
      <c r="Z144" s="66"/>
      <c r="AA144" s="66"/>
      <c r="AB144" s="66"/>
      <c r="AC144" s="66"/>
      <c r="AD144" s="28" t="s">
        <v>69</v>
      </c>
      <c r="AE144" s="29">
        <v>1</v>
      </c>
    </row>
    <row r="146" spans="19:31" ht="18" customHeight="1" x14ac:dyDescent="0.15">
      <c r="S146" s="70" t="s">
        <v>75</v>
      </c>
      <c r="T146" s="70"/>
      <c r="U146" s="81" t="str">
        <f>IF(C3="","",C3)</f>
        <v/>
      </c>
      <c r="V146" s="81"/>
      <c r="X146" s="70" t="s">
        <v>65</v>
      </c>
      <c r="Y146" s="70"/>
      <c r="Z146" s="70"/>
      <c r="AA146" s="92"/>
      <c r="AB146" s="89" t="str">
        <f>IF(C5="","",C5)</f>
        <v/>
      </c>
      <c r="AC146" s="90"/>
      <c r="AD146" s="90"/>
      <c r="AE146" s="91"/>
    </row>
    <row r="147" spans="19:31" ht="18" customHeight="1" x14ac:dyDescent="0.15">
      <c r="S147" s="70"/>
      <c r="T147" s="70"/>
      <c r="U147" s="81"/>
      <c r="V147" s="81"/>
      <c r="X147" s="70" t="s">
        <v>66</v>
      </c>
      <c r="Y147" s="70"/>
      <c r="Z147" s="70"/>
      <c r="AA147" s="92"/>
      <c r="AB147" s="89" t="str">
        <f>IF(C6="","",C6)</f>
        <v/>
      </c>
      <c r="AC147" s="90"/>
      <c r="AD147" s="90"/>
      <c r="AE147" s="91"/>
    </row>
    <row r="148" spans="19:31" ht="18" customHeight="1" x14ac:dyDescent="0.15">
      <c r="S148" s="70" t="s">
        <v>64</v>
      </c>
      <c r="T148" s="70"/>
      <c r="U148" s="81" t="str">
        <f>IF(C4="","",C4)</f>
        <v/>
      </c>
      <c r="V148" s="81"/>
      <c r="X148" s="70" t="s">
        <v>67</v>
      </c>
      <c r="Y148" s="70"/>
      <c r="Z148" s="70"/>
      <c r="AA148" s="92"/>
      <c r="AB148" s="89" t="str">
        <f>IF(C7="","",C7)</f>
        <v/>
      </c>
      <c r="AC148" s="90"/>
      <c r="AD148" s="90"/>
      <c r="AE148" s="91"/>
    </row>
    <row r="149" spans="19:31" ht="18" customHeight="1" x14ac:dyDescent="0.15">
      <c r="S149" s="70"/>
      <c r="T149" s="70"/>
      <c r="U149" s="81"/>
      <c r="V149" s="81"/>
      <c r="X149" s="70" t="s">
        <v>68</v>
      </c>
      <c r="Y149" s="70"/>
      <c r="Z149" s="70"/>
      <c r="AA149" s="92"/>
      <c r="AB149" s="89" t="str">
        <f>IF(C8="","",C8)</f>
        <v/>
      </c>
      <c r="AC149" s="90"/>
      <c r="AD149" s="90"/>
      <c r="AE149" s="91"/>
    </row>
    <row r="150" spans="19:31" ht="18" customHeight="1" x14ac:dyDescent="0.15"/>
    <row r="151" spans="19:31" ht="18" customHeight="1" x14ac:dyDescent="0.15">
      <c r="S151" s="67" t="str">
        <f>N3</f>
        <v>指導者参加費</v>
      </c>
      <c r="T151" s="67"/>
      <c r="U151" s="34">
        <f>O3</f>
        <v>500</v>
      </c>
      <c r="V151" s="68" t="s">
        <v>70</v>
      </c>
      <c r="W151" s="68"/>
      <c r="X151" s="68"/>
      <c r="Y151" s="68"/>
      <c r="Z151" s="34">
        <f>C10</f>
        <v>0</v>
      </c>
      <c r="AA151" s="69" t="s">
        <v>84</v>
      </c>
      <c r="AB151" s="69"/>
      <c r="AC151" s="35">
        <f>Z151*O4</f>
        <v>0</v>
      </c>
      <c r="AD151" s="36" t="s">
        <v>71</v>
      </c>
    </row>
    <row r="152" spans="19:31" ht="18" customHeight="1" x14ac:dyDescent="0.15">
      <c r="S152" s="31"/>
      <c r="T152" s="31"/>
      <c r="U152" s="30"/>
      <c r="V152" s="32"/>
      <c r="W152" s="32"/>
      <c r="X152" s="32"/>
      <c r="Y152" s="32"/>
      <c r="Z152" s="30"/>
      <c r="AA152" s="33"/>
      <c r="AB152" s="37" t="s">
        <v>72</v>
      </c>
      <c r="AC152" s="38">
        <f>U151+AC151</f>
        <v>500</v>
      </c>
      <c r="AD152" s="39" t="s">
        <v>71</v>
      </c>
    </row>
    <row r="153" spans="19:31" ht="18" customHeight="1" x14ac:dyDescent="0.15"/>
    <row r="154" spans="19:31" ht="16.5" customHeight="1" x14ac:dyDescent="0.15">
      <c r="S154" s="12" t="s">
        <v>57</v>
      </c>
      <c r="T154" s="79" t="s">
        <v>60</v>
      </c>
      <c r="U154" s="80"/>
      <c r="V154" s="12" t="s">
        <v>61</v>
      </c>
      <c r="W154" s="26" t="s">
        <v>62</v>
      </c>
      <c r="X154" s="26" t="s">
        <v>63</v>
      </c>
      <c r="Z154" s="12" t="s">
        <v>57</v>
      </c>
      <c r="AA154" s="79" t="s">
        <v>60</v>
      </c>
      <c r="AB154" s="80"/>
      <c r="AC154" s="12" t="s">
        <v>61</v>
      </c>
      <c r="AD154" s="26" t="s">
        <v>62</v>
      </c>
      <c r="AE154" s="26" t="s">
        <v>63</v>
      </c>
    </row>
    <row r="155" spans="19:31" ht="9" customHeight="1" x14ac:dyDescent="0.15">
      <c r="S155" s="87">
        <v>1</v>
      </c>
      <c r="T155" s="75" t="str">
        <f>IF($C17="","",VLOOKUP($S155,$A$17:$I$136,2,FALSE))</f>
        <v/>
      </c>
      <c r="U155" s="76"/>
      <c r="V155" s="27" t="str">
        <f>IF($C17="","",DBCS(VLOOKUP($S155,$A$17:$I$136,7,FALSE)))</f>
        <v/>
      </c>
      <c r="W155" s="88" t="str">
        <f>IF($C17="","",VLOOKUP($S155,$A$17:$I$136,8,FALSE))</f>
        <v/>
      </c>
      <c r="X155" s="88" t="str">
        <f>IF($C17="","",VLOOKUP($S155,$A$17:$I$136,9,FALSE))</f>
        <v/>
      </c>
      <c r="Z155" s="87">
        <v>26</v>
      </c>
      <c r="AA155" s="75" t="str">
        <f>IF($C42="","",VLOOKUP($Z155,$A$17:$I$136,2,FALSE))</f>
        <v/>
      </c>
      <c r="AB155" s="76"/>
      <c r="AC155" s="27" t="str">
        <f>IF($C42="","",DBCS(VLOOKUP($Z155,$A$17:$I$136,7,FALSE)))</f>
        <v/>
      </c>
      <c r="AD155" s="88" t="str">
        <f>IF($C42="","",VLOOKUP($Z155,$A$17:$I$136,8,FALSE))</f>
        <v/>
      </c>
      <c r="AE155" s="88" t="str">
        <f>IF($C42="","",VLOOKUP($Z155,$A$17:$I$136,9,FALSE))</f>
        <v/>
      </c>
    </row>
    <row r="156" spans="19:31" ht="16.5" customHeight="1" x14ac:dyDescent="0.15">
      <c r="S156" s="87"/>
      <c r="T156" s="77"/>
      <c r="U156" s="78"/>
      <c r="V156" s="46" t="str">
        <f>IF($C17="","",DBCS(VLOOKUP($S155,$A$17:$I$136,3,FALSE)))</f>
        <v/>
      </c>
      <c r="W156" s="88"/>
      <c r="X156" s="88"/>
      <c r="Z156" s="87"/>
      <c r="AA156" s="77"/>
      <c r="AB156" s="78"/>
      <c r="AC156" s="46" t="str">
        <f>IF($C42="","",VLOOKUP($Z155,$A$17:$I$136,3,FALSE))</f>
        <v/>
      </c>
      <c r="AD156" s="88"/>
      <c r="AE156" s="88"/>
    </row>
    <row r="157" spans="19:31" ht="9" customHeight="1" x14ac:dyDescent="0.15">
      <c r="S157" s="87">
        <v>2</v>
      </c>
      <c r="T157" s="75" t="str">
        <f>IF($C18="","",VLOOKUP($S157,$A$17:$I$136,2,FALSE))</f>
        <v/>
      </c>
      <c r="U157" s="76"/>
      <c r="V157" s="27" t="str">
        <f>IF($C18="","",DBCS(VLOOKUP($S157,$A$17:$I$136,7,FALSE)))</f>
        <v/>
      </c>
      <c r="W157" s="88" t="str">
        <f>IF($C18="","",VLOOKUP($S157,$A$17:$I$136,8,FALSE))</f>
        <v/>
      </c>
      <c r="X157" s="88" t="str">
        <f>IF($C18="","",VLOOKUP($S157,$A$17:$I$136,9,FALSE))</f>
        <v/>
      </c>
      <c r="Z157" s="87">
        <v>27</v>
      </c>
      <c r="AA157" s="75" t="str">
        <f>IF($C43="","",VLOOKUP($Z157,$A$17:$I$136,2,FALSE))</f>
        <v/>
      </c>
      <c r="AB157" s="76"/>
      <c r="AC157" s="27" t="str">
        <f>IF($C43="","",DBCS(VLOOKUP($Z157,$A$17:$I$136,7,FALSE)))</f>
        <v/>
      </c>
      <c r="AD157" s="88" t="str">
        <f>IF($C43="","",VLOOKUP($Z157,$A$17:$I$136,8,FALSE))</f>
        <v/>
      </c>
      <c r="AE157" s="88" t="str">
        <f>IF($C43="","",VLOOKUP($Z157,$A$17:$I$136,9,FALSE))</f>
        <v/>
      </c>
    </row>
    <row r="158" spans="19:31" ht="16.5" customHeight="1" x14ac:dyDescent="0.15">
      <c r="S158" s="87"/>
      <c r="T158" s="77"/>
      <c r="U158" s="78"/>
      <c r="V158" s="46" t="str">
        <f>IF($C18="","",DBCS(VLOOKUP($S157,$A$17:$I$136,3,FALSE)))</f>
        <v/>
      </c>
      <c r="W158" s="88"/>
      <c r="X158" s="88"/>
      <c r="Z158" s="87"/>
      <c r="AA158" s="77"/>
      <c r="AB158" s="78"/>
      <c r="AC158" s="46" t="str">
        <f>IF($C43="","",VLOOKUP($Z157,$A$17:$I$136,3,FALSE))</f>
        <v/>
      </c>
      <c r="AD158" s="88"/>
      <c r="AE158" s="88"/>
    </row>
    <row r="159" spans="19:31" ht="9" customHeight="1" x14ac:dyDescent="0.15">
      <c r="S159" s="87">
        <v>3</v>
      </c>
      <c r="T159" s="75" t="str">
        <f>IF($C19="","",VLOOKUP($S159,$A$17:$I$136,2,FALSE))</f>
        <v/>
      </c>
      <c r="U159" s="76"/>
      <c r="V159" s="27" t="str">
        <f>IF($C19="","",DBCS(VLOOKUP($S159,$A$17:$I$136,7,FALSE)))</f>
        <v/>
      </c>
      <c r="W159" s="88" t="str">
        <f>IF($C19="","",VLOOKUP($S159,$A$17:$I$136,8,FALSE))</f>
        <v/>
      </c>
      <c r="X159" s="88" t="str">
        <f>IF($C19="","",VLOOKUP($S159,$A$17:$I$136,9,FALSE))</f>
        <v/>
      </c>
      <c r="Z159" s="87">
        <v>28</v>
      </c>
      <c r="AA159" s="75" t="str">
        <f>IF($C44="","",VLOOKUP($Z159,$A$17:$I$136,2,FALSE))</f>
        <v/>
      </c>
      <c r="AB159" s="76"/>
      <c r="AC159" s="27" t="str">
        <f>IF($C44="","",DBCS(VLOOKUP($Z159,$A$17:$I$136,7,FALSE)))</f>
        <v/>
      </c>
      <c r="AD159" s="88" t="str">
        <f>IF($C44="","",VLOOKUP($Z159,$A$17:$I$136,8,FALSE))</f>
        <v/>
      </c>
      <c r="AE159" s="88" t="str">
        <f>IF($C44="","",VLOOKUP($Z159,$A$17:$I$136,9,FALSE))</f>
        <v/>
      </c>
    </row>
    <row r="160" spans="19:31" ht="16.5" customHeight="1" x14ac:dyDescent="0.15">
      <c r="S160" s="87"/>
      <c r="T160" s="77"/>
      <c r="U160" s="78"/>
      <c r="V160" s="46" t="str">
        <f>IF($C19="","",VLOOKUP($S159,$A$17:$I$136,3,FALSE))</f>
        <v/>
      </c>
      <c r="W160" s="88"/>
      <c r="X160" s="88"/>
      <c r="Z160" s="87"/>
      <c r="AA160" s="77"/>
      <c r="AB160" s="78"/>
      <c r="AC160" s="46" t="str">
        <f>IF($C44="","",VLOOKUP($Z159,$A$17:$I$136,3,FALSE))</f>
        <v/>
      </c>
      <c r="AD160" s="88"/>
      <c r="AE160" s="88"/>
    </row>
    <row r="161" spans="19:31" ht="9" customHeight="1" x14ac:dyDescent="0.15">
      <c r="S161" s="87">
        <v>4</v>
      </c>
      <c r="T161" s="75" t="str">
        <f>IF($C20="","",VLOOKUP($S161,$A$17:$I$136,2,FALSE))</f>
        <v/>
      </c>
      <c r="U161" s="76"/>
      <c r="V161" s="27" t="str">
        <f>IF($C20="","",DBCS(VLOOKUP($S161,$A$17:$I$136,7,FALSE)))</f>
        <v/>
      </c>
      <c r="W161" s="88" t="str">
        <f>IF($C20="","",VLOOKUP($S161,$A$17:$I$136,8,FALSE))</f>
        <v/>
      </c>
      <c r="X161" s="88" t="str">
        <f>IF($C20="","",VLOOKUP($S161,$A$17:$I$136,9,FALSE))</f>
        <v/>
      </c>
      <c r="Z161" s="87">
        <v>29</v>
      </c>
      <c r="AA161" s="75" t="str">
        <f>IF($C45="","",VLOOKUP($Z161,$A$17:$I$136,2,FALSE))</f>
        <v/>
      </c>
      <c r="AB161" s="76"/>
      <c r="AC161" s="27" t="str">
        <f>IF($C45="","",DBCS(VLOOKUP($Z161,$A$17:$I$136,7,FALSE)))</f>
        <v/>
      </c>
      <c r="AD161" s="88" t="str">
        <f>IF($C45="","",VLOOKUP($Z161,$A$17:$I$136,8,FALSE))</f>
        <v/>
      </c>
      <c r="AE161" s="88" t="str">
        <f>IF($C45="","",VLOOKUP($Z161,$A$17:$I$136,9,FALSE))</f>
        <v/>
      </c>
    </row>
    <row r="162" spans="19:31" ht="16.5" customHeight="1" x14ac:dyDescent="0.15">
      <c r="S162" s="87"/>
      <c r="T162" s="77"/>
      <c r="U162" s="78"/>
      <c r="V162" s="46" t="str">
        <f>IF($C20="","",VLOOKUP($S161,$A$17:$I$136,3,FALSE))</f>
        <v/>
      </c>
      <c r="W162" s="88"/>
      <c r="X162" s="88"/>
      <c r="Z162" s="87"/>
      <c r="AA162" s="77"/>
      <c r="AB162" s="78"/>
      <c r="AC162" s="46" t="str">
        <f>IF($C45="","",VLOOKUP($Z161,$A$17:$I$136,3,FALSE))</f>
        <v/>
      </c>
      <c r="AD162" s="88"/>
      <c r="AE162" s="88"/>
    </row>
    <row r="163" spans="19:31" ht="9" customHeight="1" x14ac:dyDescent="0.15">
      <c r="S163" s="87">
        <v>5</v>
      </c>
      <c r="T163" s="75" t="str">
        <f>IF($C21="","",VLOOKUP($S163,$A$17:$I$136,2,FALSE))</f>
        <v/>
      </c>
      <c r="U163" s="76"/>
      <c r="V163" s="27" t="str">
        <f>IF($C21="","",DBCS(VLOOKUP($S163,$A$17:$I$136,7,FALSE)))</f>
        <v/>
      </c>
      <c r="W163" s="88" t="str">
        <f>IF($C21="","",VLOOKUP($S163,$A$17:$I$136,8,FALSE))</f>
        <v/>
      </c>
      <c r="X163" s="88" t="str">
        <f>IF($C21="","",VLOOKUP($S163,$A$17:$I$136,9,FALSE))</f>
        <v/>
      </c>
      <c r="Z163" s="87">
        <v>30</v>
      </c>
      <c r="AA163" s="75" t="str">
        <f>IF($C46="","",VLOOKUP($Z163,$A$17:$I$136,2,FALSE))</f>
        <v/>
      </c>
      <c r="AB163" s="76"/>
      <c r="AC163" s="27" t="str">
        <f>IF($C46="","",DBCS(VLOOKUP($Z163,$A$17:$I$136,7,FALSE)))</f>
        <v/>
      </c>
      <c r="AD163" s="88" t="str">
        <f>IF($C46="","",VLOOKUP($Z163,$A$17:$I$136,8,FALSE))</f>
        <v/>
      </c>
      <c r="AE163" s="88" t="str">
        <f>IF($C46="","",VLOOKUP($Z163,$A$17:$I$136,9,FALSE))</f>
        <v/>
      </c>
    </row>
    <row r="164" spans="19:31" ht="16.5" customHeight="1" x14ac:dyDescent="0.15">
      <c r="S164" s="87"/>
      <c r="T164" s="77"/>
      <c r="U164" s="78"/>
      <c r="V164" s="46" t="str">
        <f>IF($C21="","",VLOOKUP($S163,$A$17:$I$136,3,FALSE))</f>
        <v/>
      </c>
      <c r="W164" s="88"/>
      <c r="X164" s="88"/>
      <c r="Z164" s="87"/>
      <c r="AA164" s="77"/>
      <c r="AB164" s="78"/>
      <c r="AC164" s="46" t="str">
        <f>IF($C46="","",VLOOKUP($Z163,$A$17:$I$136,3,FALSE))</f>
        <v/>
      </c>
      <c r="AD164" s="88"/>
      <c r="AE164" s="88"/>
    </row>
    <row r="165" spans="19:31" ht="9" customHeight="1" x14ac:dyDescent="0.15">
      <c r="S165" s="87">
        <v>6</v>
      </c>
      <c r="T165" s="75" t="str">
        <f>IF($C22="","",VLOOKUP($S165,$A$17:$I$136,2,FALSE))</f>
        <v/>
      </c>
      <c r="U165" s="76"/>
      <c r="V165" s="27" t="str">
        <f>IF($C22="","",DBCS(VLOOKUP($S165,$A$17:$I$136,7,FALSE)))</f>
        <v/>
      </c>
      <c r="W165" s="88" t="str">
        <f>IF($C22="","",VLOOKUP($S165,$A$17:$I$136,8,FALSE))</f>
        <v/>
      </c>
      <c r="X165" s="88" t="str">
        <f>IF($C22="","",VLOOKUP($S165,$A$17:$I$136,9,FALSE))</f>
        <v/>
      </c>
      <c r="Z165" s="87">
        <v>31</v>
      </c>
      <c r="AA165" s="75" t="str">
        <f>IF($C47="","",VLOOKUP($Z165,$A$17:$I$136,2,FALSE))</f>
        <v/>
      </c>
      <c r="AB165" s="76"/>
      <c r="AC165" s="27" t="str">
        <f>IF($C47="","",DBCS(VLOOKUP($Z165,$A$17:$I$136,7,FALSE)))</f>
        <v/>
      </c>
      <c r="AD165" s="88" t="str">
        <f>IF($C47="","",VLOOKUP($Z165,$A$17:$I$136,8,FALSE))</f>
        <v/>
      </c>
      <c r="AE165" s="88" t="str">
        <f>IF($C47="","",VLOOKUP($Z165,$A$17:$I$136,9,FALSE))</f>
        <v/>
      </c>
    </row>
    <row r="166" spans="19:31" ht="16.5" customHeight="1" x14ac:dyDescent="0.15">
      <c r="S166" s="87"/>
      <c r="T166" s="77"/>
      <c r="U166" s="78"/>
      <c r="V166" s="46" t="str">
        <f>IF($C22="","",VLOOKUP($S165,$A$17:$I$136,3,FALSE))</f>
        <v/>
      </c>
      <c r="W166" s="88"/>
      <c r="X166" s="88"/>
      <c r="Z166" s="87"/>
      <c r="AA166" s="77"/>
      <c r="AB166" s="78"/>
      <c r="AC166" s="46" t="str">
        <f>IF($C47="","",VLOOKUP($Z165,$A$17:$I$136,3,FALSE))</f>
        <v/>
      </c>
      <c r="AD166" s="88"/>
      <c r="AE166" s="88"/>
    </row>
    <row r="167" spans="19:31" ht="9" customHeight="1" x14ac:dyDescent="0.15">
      <c r="S167" s="87">
        <v>7</v>
      </c>
      <c r="T167" s="75" t="str">
        <f>IF($C23="","",VLOOKUP($S167,$A$17:$I$136,2,FALSE))</f>
        <v/>
      </c>
      <c r="U167" s="76"/>
      <c r="V167" s="27" t="str">
        <f>IF($C23="","",DBCS(VLOOKUP($S167,$A$17:$I$136,7,FALSE)))</f>
        <v/>
      </c>
      <c r="W167" s="88" t="str">
        <f>IF($C23="","",VLOOKUP($S167,$A$17:$I$136,8,FALSE))</f>
        <v/>
      </c>
      <c r="X167" s="88" t="str">
        <f>IF($C23="","",VLOOKUP($S167,$A$17:$I$136,9,FALSE))</f>
        <v/>
      </c>
      <c r="Z167" s="87">
        <v>32</v>
      </c>
      <c r="AA167" s="75" t="str">
        <f>IF($C48="","",VLOOKUP($Z167,$A$17:$I$136,2,FALSE))</f>
        <v/>
      </c>
      <c r="AB167" s="76"/>
      <c r="AC167" s="27" t="str">
        <f>IF($C48="","",DBCS(VLOOKUP($Z167,$A$17:$I$136,7,FALSE)))</f>
        <v/>
      </c>
      <c r="AD167" s="88" t="str">
        <f>IF($C48="","",VLOOKUP($Z167,$A$17:$I$136,8,FALSE))</f>
        <v/>
      </c>
      <c r="AE167" s="88" t="str">
        <f>IF($C48="","",VLOOKUP($Z167,$A$17:$I$136,9,FALSE))</f>
        <v/>
      </c>
    </row>
    <row r="168" spans="19:31" ht="16.5" customHeight="1" x14ac:dyDescent="0.15">
      <c r="S168" s="87"/>
      <c r="T168" s="77"/>
      <c r="U168" s="78"/>
      <c r="V168" s="46" t="str">
        <f>IF($C23="","",VLOOKUP($S167,$A$17:$I$136,3,FALSE))</f>
        <v/>
      </c>
      <c r="W168" s="88"/>
      <c r="X168" s="88"/>
      <c r="Z168" s="87"/>
      <c r="AA168" s="77"/>
      <c r="AB168" s="78"/>
      <c r="AC168" s="46" t="str">
        <f>IF($C48="","",VLOOKUP($Z167,$A$17:$I$136,3,FALSE))</f>
        <v/>
      </c>
      <c r="AD168" s="88"/>
      <c r="AE168" s="88"/>
    </row>
    <row r="169" spans="19:31" ht="9" customHeight="1" x14ac:dyDescent="0.15">
      <c r="S169" s="87">
        <v>8</v>
      </c>
      <c r="T169" s="75" t="str">
        <f>IF($C24="","",VLOOKUP($S169,$A$17:$I$136,2,FALSE))</f>
        <v/>
      </c>
      <c r="U169" s="76"/>
      <c r="V169" s="27" t="str">
        <f>IF($C24="","",DBCS(VLOOKUP($S169,$A$17:$I$136,7,FALSE)))</f>
        <v/>
      </c>
      <c r="W169" s="88" t="str">
        <f>IF($C24="","",VLOOKUP($S169,$A$17:$I$136,8,FALSE))</f>
        <v/>
      </c>
      <c r="X169" s="88" t="str">
        <f>IF($C24="","",VLOOKUP($S169,$A$17:$I$136,9,FALSE))</f>
        <v/>
      </c>
      <c r="Z169" s="87">
        <v>33</v>
      </c>
      <c r="AA169" s="75" t="str">
        <f>IF($C49="","",VLOOKUP($Z169,$A$17:$I$136,2,FALSE))</f>
        <v/>
      </c>
      <c r="AB169" s="76"/>
      <c r="AC169" s="27" t="str">
        <f>IF($C49="","",DBCS(VLOOKUP($Z169,$A$17:$I$136,7,FALSE)))</f>
        <v/>
      </c>
      <c r="AD169" s="88" t="str">
        <f>IF($C49="","",VLOOKUP($Z169,$A$17:$I$136,8,FALSE))</f>
        <v/>
      </c>
      <c r="AE169" s="88" t="str">
        <f>IF($C49="","",VLOOKUP($Z169,$A$17:$I$136,9,FALSE))</f>
        <v/>
      </c>
    </row>
    <row r="170" spans="19:31" ht="16.5" customHeight="1" x14ac:dyDescent="0.15">
      <c r="S170" s="87"/>
      <c r="T170" s="77"/>
      <c r="U170" s="78"/>
      <c r="V170" s="46" t="str">
        <f>IF($C24="","",VLOOKUP($S169,$A$17:$I$136,3,FALSE))</f>
        <v/>
      </c>
      <c r="W170" s="88"/>
      <c r="X170" s="88"/>
      <c r="Z170" s="87"/>
      <c r="AA170" s="77"/>
      <c r="AB170" s="78"/>
      <c r="AC170" s="46" t="str">
        <f>IF($C49="","",VLOOKUP($Z169,$A$17:$I$136,3,FALSE))</f>
        <v/>
      </c>
      <c r="AD170" s="88"/>
      <c r="AE170" s="88"/>
    </row>
    <row r="171" spans="19:31" ht="9" customHeight="1" x14ac:dyDescent="0.15">
      <c r="S171" s="87">
        <v>9</v>
      </c>
      <c r="T171" s="75" t="str">
        <f>IF($C25="","",VLOOKUP($S171,$A$17:$I$136,2,FALSE))</f>
        <v/>
      </c>
      <c r="U171" s="76"/>
      <c r="V171" s="27" t="str">
        <f>IF($C25="","",DBCS(VLOOKUP($S171,$A$17:$I$136,7,FALSE)))</f>
        <v/>
      </c>
      <c r="W171" s="88" t="str">
        <f>IF($C25="","",VLOOKUP($S171,$A$17:$I$136,8,FALSE))</f>
        <v/>
      </c>
      <c r="X171" s="88" t="str">
        <f>IF($C25="","",VLOOKUP($S171,$A$17:$I$136,9,FALSE))</f>
        <v/>
      </c>
      <c r="Z171" s="87">
        <v>34</v>
      </c>
      <c r="AA171" s="75" t="str">
        <f>IF($C50="","",VLOOKUP($Z171,$A$17:$I$136,2,FALSE))</f>
        <v/>
      </c>
      <c r="AB171" s="76"/>
      <c r="AC171" s="27" t="str">
        <f>IF($C50="","",DBCS(VLOOKUP($Z171,$A$17:$I$136,7,FALSE)))</f>
        <v/>
      </c>
      <c r="AD171" s="88" t="str">
        <f>IF($C50="","",VLOOKUP($Z171,$A$17:$I$136,8,FALSE))</f>
        <v/>
      </c>
      <c r="AE171" s="88" t="str">
        <f>IF($C50="","",VLOOKUP($Z171,$A$17:$I$136,9,FALSE))</f>
        <v/>
      </c>
    </row>
    <row r="172" spans="19:31" ht="16.5" customHeight="1" x14ac:dyDescent="0.15">
      <c r="S172" s="87"/>
      <c r="T172" s="77"/>
      <c r="U172" s="78"/>
      <c r="V172" s="46" t="str">
        <f>IF($C25="","",VLOOKUP($S171,$A$17:$I$136,3,FALSE))</f>
        <v/>
      </c>
      <c r="W172" s="88"/>
      <c r="X172" s="88"/>
      <c r="Z172" s="87"/>
      <c r="AA172" s="77"/>
      <c r="AB172" s="78"/>
      <c r="AC172" s="46" t="str">
        <f>IF($C50="","",VLOOKUP($Z171,$A$17:$I$136,3,FALSE))</f>
        <v/>
      </c>
      <c r="AD172" s="88"/>
      <c r="AE172" s="88"/>
    </row>
    <row r="173" spans="19:31" ht="9" customHeight="1" x14ac:dyDescent="0.15">
      <c r="S173" s="87">
        <v>10</v>
      </c>
      <c r="T173" s="75" t="str">
        <f>IF($C26="","",VLOOKUP($S173,$A$17:$I$136,2,FALSE))</f>
        <v/>
      </c>
      <c r="U173" s="76"/>
      <c r="V173" s="27" t="str">
        <f>IF($C26="","",DBCS(VLOOKUP($S173,$A$17:$I$136,7,FALSE)))</f>
        <v/>
      </c>
      <c r="W173" s="88" t="str">
        <f>IF($C26="","",VLOOKUP($S173,$A$17:$I$136,8,FALSE))</f>
        <v/>
      </c>
      <c r="X173" s="88" t="str">
        <f>IF($C26="","",VLOOKUP($S173,$A$17:$I$136,9,FALSE))</f>
        <v/>
      </c>
      <c r="Z173" s="87">
        <v>35</v>
      </c>
      <c r="AA173" s="75" t="str">
        <f>IF($C51="","",VLOOKUP($Z173,$A$17:$I$136,2,FALSE))</f>
        <v/>
      </c>
      <c r="AB173" s="76"/>
      <c r="AC173" s="27" t="str">
        <f>IF($C51="","",DBCS(VLOOKUP($Z173,$A$17:$I$136,7,FALSE)))</f>
        <v/>
      </c>
      <c r="AD173" s="88" t="str">
        <f>IF($C51="","",VLOOKUP($Z173,$A$17:$I$136,8,FALSE))</f>
        <v/>
      </c>
      <c r="AE173" s="88" t="str">
        <f>IF($C51="","",VLOOKUP($Z173,$A$17:$I$136,9,FALSE))</f>
        <v/>
      </c>
    </row>
    <row r="174" spans="19:31" ht="16.5" customHeight="1" x14ac:dyDescent="0.15">
      <c r="S174" s="87"/>
      <c r="T174" s="77"/>
      <c r="U174" s="78"/>
      <c r="V174" s="46" t="str">
        <f>IF($C26="","",VLOOKUP($S173,$A$17:$I$136,3,FALSE))</f>
        <v/>
      </c>
      <c r="W174" s="88"/>
      <c r="X174" s="88"/>
      <c r="Z174" s="87"/>
      <c r="AA174" s="77"/>
      <c r="AB174" s="78"/>
      <c r="AC174" s="46" t="str">
        <f>IF($C51="","",VLOOKUP($Z173,$A$17:$I$136,3,FALSE))</f>
        <v/>
      </c>
      <c r="AD174" s="88"/>
      <c r="AE174" s="88"/>
    </row>
    <row r="175" spans="19:31" ht="9" customHeight="1" x14ac:dyDescent="0.15">
      <c r="S175" s="87">
        <v>11</v>
      </c>
      <c r="T175" s="75" t="str">
        <f>IF($C27="","",VLOOKUP($S175,$A$17:$I$136,2,FALSE))</f>
        <v/>
      </c>
      <c r="U175" s="76"/>
      <c r="V175" s="27" t="str">
        <f>IF($C27="","",DBCS(VLOOKUP($S175,$A$17:$I$136,7,FALSE)))</f>
        <v/>
      </c>
      <c r="W175" s="88" t="str">
        <f>IF($C27="","",VLOOKUP($S175,$A$17:$I$136,8,FALSE))</f>
        <v/>
      </c>
      <c r="X175" s="88" t="str">
        <f>IF($C27="","",VLOOKUP($S175,$A$17:$I$136,9,FALSE))</f>
        <v/>
      </c>
      <c r="Z175" s="87">
        <v>36</v>
      </c>
      <c r="AA175" s="75" t="str">
        <f>IF($C52="","",VLOOKUP($Z175,$A$17:$I$136,2,FALSE))</f>
        <v/>
      </c>
      <c r="AB175" s="76"/>
      <c r="AC175" s="27" t="str">
        <f>IF($C52="","",DBCS(VLOOKUP($Z175,$A$17:$I$136,7,FALSE)))</f>
        <v/>
      </c>
      <c r="AD175" s="88" t="str">
        <f>IF($C52="","",VLOOKUP($Z175,$A$17:$I$136,8,FALSE))</f>
        <v/>
      </c>
      <c r="AE175" s="88" t="str">
        <f>IF($C52="","",VLOOKUP($Z175,$A$17:$I$136,9,FALSE))</f>
        <v/>
      </c>
    </row>
    <row r="176" spans="19:31" ht="16.5" customHeight="1" x14ac:dyDescent="0.15">
      <c r="S176" s="87"/>
      <c r="T176" s="77"/>
      <c r="U176" s="78"/>
      <c r="V176" s="46" t="str">
        <f>IF($C27="","",VLOOKUP($S175,$A$17:$I$136,3,FALSE))</f>
        <v/>
      </c>
      <c r="W176" s="88"/>
      <c r="X176" s="88"/>
      <c r="Z176" s="87"/>
      <c r="AA176" s="77"/>
      <c r="AB176" s="78"/>
      <c r="AC176" s="46" t="str">
        <f>IF($C52="","",VLOOKUP($Z175,$A$17:$I$136,3,FALSE))</f>
        <v/>
      </c>
      <c r="AD176" s="88"/>
      <c r="AE176" s="88"/>
    </row>
    <row r="177" spans="19:31" ht="9" customHeight="1" x14ac:dyDescent="0.15">
      <c r="S177" s="87">
        <v>12</v>
      </c>
      <c r="T177" s="75" t="str">
        <f>IF($C28="","",VLOOKUP($S177,$A$17:$I$136,2,FALSE))</f>
        <v/>
      </c>
      <c r="U177" s="76"/>
      <c r="V177" s="27" t="str">
        <f>IF($C28="","",DBCS(VLOOKUP($S177,$A$17:$I$136,7,FALSE)))</f>
        <v/>
      </c>
      <c r="W177" s="88" t="str">
        <f>IF($C28="","",VLOOKUP($S177,$A$17:$I$136,8,FALSE))</f>
        <v/>
      </c>
      <c r="X177" s="88" t="str">
        <f>IF($C28="","",VLOOKUP($S177,$A$17:$I$136,9,FALSE))</f>
        <v/>
      </c>
      <c r="Z177" s="87">
        <v>37</v>
      </c>
      <c r="AA177" s="75" t="str">
        <f>IF($C53="","",VLOOKUP($Z177,$A$17:$I$136,2,FALSE))</f>
        <v/>
      </c>
      <c r="AB177" s="76"/>
      <c r="AC177" s="27" t="str">
        <f>IF($C53="","",DBCS(VLOOKUP($Z177,$A$17:$I$136,7,FALSE)))</f>
        <v/>
      </c>
      <c r="AD177" s="88" t="str">
        <f>IF($C53="","",VLOOKUP($Z177,$A$17:$I$136,8,FALSE))</f>
        <v/>
      </c>
      <c r="AE177" s="88" t="str">
        <f>IF($C53="","",VLOOKUP($Z177,$A$17:$I$136,9,FALSE))</f>
        <v/>
      </c>
    </row>
    <row r="178" spans="19:31" ht="16.5" customHeight="1" x14ac:dyDescent="0.15">
      <c r="S178" s="87"/>
      <c r="T178" s="77"/>
      <c r="U178" s="78"/>
      <c r="V178" s="46" t="str">
        <f>IF($C28="","",VLOOKUP($S177,$A$17:$I$136,3,FALSE))</f>
        <v/>
      </c>
      <c r="W178" s="88"/>
      <c r="X178" s="88"/>
      <c r="Z178" s="87"/>
      <c r="AA178" s="77"/>
      <c r="AB178" s="78"/>
      <c r="AC178" s="46" t="str">
        <f>IF($C53="","",VLOOKUP($Z177,$A$17:$I$136,3,FALSE))</f>
        <v/>
      </c>
      <c r="AD178" s="88"/>
      <c r="AE178" s="88"/>
    </row>
    <row r="179" spans="19:31" ht="9" customHeight="1" x14ac:dyDescent="0.15">
      <c r="S179" s="87">
        <v>13</v>
      </c>
      <c r="T179" s="75" t="str">
        <f>IF($C29="","",VLOOKUP($S179,$A$17:$I$136,2,FALSE))</f>
        <v/>
      </c>
      <c r="U179" s="76"/>
      <c r="V179" s="27" t="str">
        <f>IF($C29="","",DBCS(VLOOKUP($S179,$A$17:$I$136,7,FALSE)))</f>
        <v/>
      </c>
      <c r="W179" s="88" t="str">
        <f>IF($C29="","",VLOOKUP($S179,$A$17:$I$136,8,FALSE))</f>
        <v/>
      </c>
      <c r="X179" s="88" t="str">
        <f>IF($C29="","",VLOOKUP($S179,$A$17:$I$136,9,FALSE))</f>
        <v/>
      </c>
      <c r="Z179" s="87">
        <v>38</v>
      </c>
      <c r="AA179" s="75" t="str">
        <f>IF($C54="","",VLOOKUP($Z179,$A$17:$I$136,2,FALSE))</f>
        <v/>
      </c>
      <c r="AB179" s="76"/>
      <c r="AC179" s="27" t="str">
        <f>IF($C54="","",DBCS(VLOOKUP($Z179,$A$17:$I$136,7,FALSE)))</f>
        <v/>
      </c>
      <c r="AD179" s="88" t="str">
        <f>IF($C54="","",VLOOKUP($Z179,$A$17:$I$136,8,FALSE))</f>
        <v/>
      </c>
      <c r="AE179" s="88" t="str">
        <f>IF($C54="","",VLOOKUP($Z179,$A$17:$I$136,9,FALSE))</f>
        <v/>
      </c>
    </row>
    <row r="180" spans="19:31" ht="16.5" customHeight="1" x14ac:dyDescent="0.15">
      <c r="S180" s="87"/>
      <c r="T180" s="77"/>
      <c r="U180" s="78"/>
      <c r="V180" s="46" t="str">
        <f>IF($C29="","",VLOOKUP($S179,$A$17:$I$136,3,FALSE))</f>
        <v/>
      </c>
      <c r="W180" s="88"/>
      <c r="X180" s="88"/>
      <c r="Z180" s="87"/>
      <c r="AA180" s="77"/>
      <c r="AB180" s="78"/>
      <c r="AC180" s="46" t="str">
        <f>IF($C54="","",VLOOKUP($Z179,$A$17:$I$136,3,FALSE))</f>
        <v/>
      </c>
      <c r="AD180" s="88"/>
      <c r="AE180" s="88"/>
    </row>
    <row r="181" spans="19:31" ht="9" customHeight="1" x14ac:dyDescent="0.15">
      <c r="S181" s="87">
        <v>14</v>
      </c>
      <c r="T181" s="75" t="str">
        <f>IF($C30="","",VLOOKUP($S181,$A$17:$I$136,2,FALSE))</f>
        <v/>
      </c>
      <c r="U181" s="76"/>
      <c r="V181" s="27" t="str">
        <f>IF($C30="","",DBCS(VLOOKUP($S181,$A$17:$I$136,7,FALSE)))</f>
        <v/>
      </c>
      <c r="W181" s="88" t="str">
        <f>IF($C30="","",VLOOKUP($S181,$A$17:$I$136,8,FALSE))</f>
        <v/>
      </c>
      <c r="X181" s="88" t="str">
        <f>IF($C30="","",VLOOKUP($S181,$A$17:$I$136,9,FALSE))</f>
        <v/>
      </c>
      <c r="Z181" s="87">
        <v>39</v>
      </c>
      <c r="AA181" s="75" t="str">
        <f>IF($C55="","",VLOOKUP($Z181,$A$17:$I$136,2,FALSE))</f>
        <v/>
      </c>
      <c r="AB181" s="76"/>
      <c r="AC181" s="27" t="str">
        <f>IF($C55="","",DBCS(VLOOKUP($Z181,$A$17:$I$136,7,FALSE)))</f>
        <v/>
      </c>
      <c r="AD181" s="88" t="str">
        <f>IF($C55="","",VLOOKUP($Z181,$A$17:$I$136,8,FALSE))</f>
        <v/>
      </c>
      <c r="AE181" s="88" t="str">
        <f>IF($C55="","",VLOOKUP($Z181,$A$17:$I$136,9,FALSE))</f>
        <v/>
      </c>
    </row>
    <row r="182" spans="19:31" ht="16.5" customHeight="1" x14ac:dyDescent="0.15">
      <c r="S182" s="87"/>
      <c r="T182" s="77"/>
      <c r="U182" s="78"/>
      <c r="V182" s="46" t="str">
        <f>IF($C30="","",VLOOKUP($S181,$A$17:$I$136,3,FALSE))</f>
        <v/>
      </c>
      <c r="W182" s="88"/>
      <c r="X182" s="88"/>
      <c r="Z182" s="87"/>
      <c r="AA182" s="77"/>
      <c r="AB182" s="78"/>
      <c r="AC182" s="46" t="str">
        <f>IF($C55="","",VLOOKUP($Z181,$A$17:$I$136,3,FALSE))</f>
        <v/>
      </c>
      <c r="AD182" s="88"/>
      <c r="AE182" s="88"/>
    </row>
    <row r="183" spans="19:31" ht="9" customHeight="1" x14ac:dyDescent="0.15">
      <c r="S183" s="87">
        <v>15</v>
      </c>
      <c r="T183" s="75" t="str">
        <f>IF($C31="","",VLOOKUP($S183,$A$17:$I$136,2,FALSE))</f>
        <v/>
      </c>
      <c r="U183" s="76"/>
      <c r="V183" s="27" t="str">
        <f>IF($C31="","",DBCS(VLOOKUP($S183,$A$17:$I$136,7,FALSE)))</f>
        <v/>
      </c>
      <c r="W183" s="88" t="str">
        <f>IF($C31="","",VLOOKUP($S183,$A$17:$I$136,8,FALSE))</f>
        <v/>
      </c>
      <c r="X183" s="88" t="str">
        <f>IF($C31="","",VLOOKUP($S183,$A$17:$I$136,9,FALSE))</f>
        <v/>
      </c>
      <c r="Z183" s="87">
        <v>40</v>
      </c>
      <c r="AA183" s="75" t="str">
        <f>IF($C56="","",VLOOKUP($Z183,$A$17:$I$136,2,FALSE))</f>
        <v/>
      </c>
      <c r="AB183" s="76"/>
      <c r="AC183" s="27" t="str">
        <f>IF($C56="","",DBCS(VLOOKUP($Z183,$A$17:$I$136,7,FALSE)))</f>
        <v/>
      </c>
      <c r="AD183" s="88" t="str">
        <f>IF($C56="","",VLOOKUP($Z183,$A$17:$I$136,8,FALSE))</f>
        <v/>
      </c>
      <c r="AE183" s="88" t="str">
        <f>IF($C56="","",VLOOKUP($Z183,$A$17:$I$136,9,FALSE))</f>
        <v/>
      </c>
    </row>
    <row r="184" spans="19:31" ht="16.5" customHeight="1" x14ac:dyDescent="0.15">
      <c r="S184" s="87"/>
      <c r="T184" s="77"/>
      <c r="U184" s="78"/>
      <c r="V184" s="46" t="str">
        <f>IF($C31="","",VLOOKUP($S183,$A$17:$I$136,3,FALSE))</f>
        <v/>
      </c>
      <c r="W184" s="88"/>
      <c r="X184" s="88"/>
      <c r="Z184" s="87"/>
      <c r="AA184" s="77"/>
      <c r="AB184" s="78"/>
      <c r="AC184" s="46" t="str">
        <f>IF($C56="","",VLOOKUP($Z183,$A$17:$I$136,3,FALSE))</f>
        <v/>
      </c>
      <c r="AD184" s="88"/>
      <c r="AE184" s="88"/>
    </row>
    <row r="185" spans="19:31" ht="9" customHeight="1" x14ac:dyDescent="0.15">
      <c r="S185" s="87">
        <v>16</v>
      </c>
      <c r="T185" s="75" t="str">
        <f>IF($C32="","",VLOOKUP($S185,$A$17:$I$136,2,FALSE))</f>
        <v/>
      </c>
      <c r="U185" s="76"/>
      <c r="V185" s="27" t="str">
        <f>IF($C32="","",DBCS(VLOOKUP($S185,$A$17:$I$136,7,FALSE)))</f>
        <v/>
      </c>
      <c r="W185" s="88" t="str">
        <f>IF($C32="","",VLOOKUP($S185,$A$17:$I$136,8,FALSE))</f>
        <v/>
      </c>
      <c r="X185" s="88" t="str">
        <f>IF($C32="","",VLOOKUP($S185,$A$17:$I$136,9,FALSE))</f>
        <v/>
      </c>
      <c r="Z185" s="87">
        <v>41</v>
      </c>
      <c r="AA185" s="75" t="str">
        <f>IF($C57="","",VLOOKUP($Z185,$A$17:$I$136,2,FALSE))</f>
        <v/>
      </c>
      <c r="AB185" s="76"/>
      <c r="AC185" s="27" t="str">
        <f>IF($C57="","",DBCS(VLOOKUP($Z185,$A$17:$I$136,7,FALSE)))</f>
        <v/>
      </c>
      <c r="AD185" s="88" t="str">
        <f>IF($C57="","",VLOOKUP($Z185,$A$17:$I$136,8,FALSE))</f>
        <v/>
      </c>
      <c r="AE185" s="88" t="str">
        <f>IF($C57="","",VLOOKUP($Z185,$A$17:$I$136,9,FALSE))</f>
        <v/>
      </c>
    </row>
    <row r="186" spans="19:31" ht="16.5" customHeight="1" x14ac:dyDescent="0.15">
      <c r="S186" s="87"/>
      <c r="T186" s="77"/>
      <c r="U186" s="78"/>
      <c r="V186" s="46" t="str">
        <f>IF($C32="","",VLOOKUP($S185,$A$17:$I$136,3,FALSE))</f>
        <v/>
      </c>
      <c r="W186" s="88"/>
      <c r="X186" s="88"/>
      <c r="Z186" s="87"/>
      <c r="AA186" s="77"/>
      <c r="AB186" s="78"/>
      <c r="AC186" s="46" t="str">
        <f>IF($C57="","",VLOOKUP($Z185,$A$17:$I$136,3,FALSE))</f>
        <v/>
      </c>
      <c r="AD186" s="88"/>
      <c r="AE186" s="88"/>
    </row>
    <row r="187" spans="19:31" ht="9" customHeight="1" x14ac:dyDescent="0.15">
      <c r="S187" s="87">
        <v>17</v>
      </c>
      <c r="T187" s="75" t="str">
        <f>IF($C33="","",VLOOKUP($S187,$A$17:$I$136,2,FALSE))</f>
        <v/>
      </c>
      <c r="U187" s="76"/>
      <c r="V187" s="27" t="str">
        <f>IF($C33="","",DBCS(VLOOKUP($S187,$A$17:$I$136,7,FALSE)))</f>
        <v/>
      </c>
      <c r="W187" s="88" t="str">
        <f>IF($C33="","",VLOOKUP($S187,$A$17:$I$136,8,FALSE))</f>
        <v/>
      </c>
      <c r="X187" s="88" t="str">
        <f>IF($C33="","",VLOOKUP($S187,$A$17:$I$136,9,FALSE))</f>
        <v/>
      </c>
      <c r="Z187" s="87">
        <v>42</v>
      </c>
      <c r="AA187" s="75" t="str">
        <f>IF($C58="","",VLOOKUP($Z187,$A$17:$I$136,2,FALSE))</f>
        <v/>
      </c>
      <c r="AB187" s="76"/>
      <c r="AC187" s="27" t="str">
        <f>IF($C58="","",DBCS(VLOOKUP($Z187,$A$17:$I$136,7,FALSE)))</f>
        <v/>
      </c>
      <c r="AD187" s="88" t="str">
        <f>IF($C58="","",VLOOKUP($Z187,$A$17:$I$136,8,FALSE))</f>
        <v/>
      </c>
      <c r="AE187" s="88" t="str">
        <f>IF($C58="","",VLOOKUP($Z187,$A$17:$I$136,9,FALSE))</f>
        <v/>
      </c>
    </row>
    <row r="188" spans="19:31" ht="16.5" customHeight="1" x14ac:dyDescent="0.15">
      <c r="S188" s="87"/>
      <c r="T188" s="77"/>
      <c r="U188" s="78"/>
      <c r="V188" s="46" t="str">
        <f>IF($C33="","",VLOOKUP($S187,$A$17:$I$136,3,FALSE))</f>
        <v/>
      </c>
      <c r="W188" s="88"/>
      <c r="X188" s="88"/>
      <c r="Z188" s="87"/>
      <c r="AA188" s="77"/>
      <c r="AB188" s="78"/>
      <c r="AC188" s="46" t="str">
        <f>IF($C58="","",VLOOKUP($Z187,$A$17:$I$136,3,FALSE))</f>
        <v/>
      </c>
      <c r="AD188" s="88"/>
      <c r="AE188" s="88"/>
    </row>
    <row r="189" spans="19:31" ht="9" customHeight="1" x14ac:dyDescent="0.15">
      <c r="S189" s="87">
        <v>18</v>
      </c>
      <c r="T189" s="75" t="str">
        <f>IF($C34="","",VLOOKUP($S189,$A$17:$I$136,2,FALSE))</f>
        <v/>
      </c>
      <c r="U189" s="76"/>
      <c r="V189" s="27" t="str">
        <f>IF($C34="","",DBCS(VLOOKUP($S189,$A$17:$I$136,7,FALSE)))</f>
        <v/>
      </c>
      <c r="W189" s="88" t="str">
        <f>IF($C34="","",VLOOKUP($S189,$A$17:$I$136,8,FALSE))</f>
        <v/>
      </c>
      <c r="X189" s="88" t="str">
        <f>IF($C34="","",VLOOKUP($S189,$A$17:$I$136,9,FALSE))</f>
        <v/>
      </c>
      <c r="Z189" s="87">
        <v>43</v>
      </c>
      <c r="AA189" s="75" t="str">
        <f>IF($C59="","",VLOOKUP($Z189,$A$17:$I$136,2,FALSE))</f>
        <v/>
      </c>
      <c r="AB189" s="76"/>
      <c r="AC189" s="27" t="str">
        <f>IF($C59="","",DBCS(VLOOKUP($Z189,$A$17:$I$136,7,FALSE)))</f>
        <v/>
      </c>
      <c r="AD189" s="88" t="str">
        <f>IF($C59="","",VLOOKUP($Z189,$A$17:$I$136,8,FALSE))</f>
        <v/>
      </c>
      <c r="AE189" s="88" t="str">
        <f>IF($C59="","",VLOOKUP($Z189,$A$17:$I$136,9,FALSE))</f>
        <v/>
      </c>
    </row>
    <row r="190" spans="19:31" ht="16.5" customHeight="1" x14ac:dyDescent="0.15">
      <c r="S190" s="87"/>
      <c r="T190" s="77"/>
      <c r="U190" s="78"/>
      <c r="V190" s="46" t="str">
        <f>IF($C34="","",VLOOKUP($S189,$A$17:$I$136,3,FALSE))</f>
        <v/>
      </c>
      <c r="W190" s="88"/>
      <c r="X190" s="88"/>
      <c r="Z190" s="87"/>
      <c r="AA190" s="77"/>
      <c r="AB190" s="78"/>
      <c r="AC190" s="46" t="str">
        <f>IF($C59="","",VLOOKUP($Z189,$A$17:$I$136,3,FALSE))</f>
        <v/>
      </c>
      <c r="AD190" s="88"/>
      <c r="AE190" s="88"/>
    </row>
    <row r="191" spans="19:31" ht="9" customHeight="1" x14ac:dyDescent="0.15">
      <c r="S191" s="87">
        <v>19</v>
      </c>
      <c r="T191" s="75" t="str">
        <f>IF($C35="","",VLOOKUP($S191,$A$17:$I$136,2,FALSE))</f>
        <v/>
      </c>
      <c r="U191" s="76"/>
      <c r="V191" s="27" t="str">
        <f>IF($C35="","",DBCS(VLOOKUP($S191,$A$17:$I$136,7,FALSE)))</f>
        <v/>
      </c>
      <c r="W191" s="88" t="str">
        <f>IF($C35="","",VLOOKUP($S191,$A$17:$I$136,8,FALSE))</f>
        <v/>
      </c>
      <c r="X191" s="88" t="str">
        <f>IF($C35="","",VLOOKUP($S191,$A$17:$I$136,9,FALSE))</f>
        <v/>
      </c>
      <c r="Z191" s="87">
        <v>44</v>
      </c>
      <c r="AA191" s="75" t="str">
        <f>IF($C60="","",VLOOKUP($Z191,$A$17:$I$136,2,FALSE))</f>
        <v/>
      </c>
      <c r="AB191" s="76"/>
      <c r="AC191" s="27" t="str">
        <f>IF($C60="","",DBCS(VLOOKUP($Z191,$A$17:$I$136,7,FALSE)))</f>
        <v/>
      </c>
      <c r="AD191" s="88" t="str">
        <f>IF($C60="","",VLOOKUP($Z191,$A$17:$I$136,8,FALSE))</f>
        <v/>
      </c>
      <c r="AE191" s="88" t="str">
        <f>IF($C60="","",VLOOKUP($Z191,$A$17:$I$136,9,FALSE))</f>
        <v/>
      </c>
    </row>
    <row r="192" spans="19:31" ht="16.5" customHeight="1" x14ac:dyDescent="0.15">
      <c r="S192" s="87"/>
      <c r="T192" s="77"/>
      <c r="U192" s="78"/>
      <c r="V192" s="46" t="str">
        <f>IF($C35="","",VLOOKUP($S191,$A$17:$I$136,3,FALSE))</f>
        <v/>
      </c>
      <c r="W192" s="88"/>
      <c r="X192" s="88"/>
      <c r="Z192" s="87"/>
      <c r="AA192" s="77"/>
      <c r="AB192" s="78"/>
      <c r="AC192" s="46" t="str">
        <f>IF($C60="","",VLOOKUP($Z191,$A$17:$I$136,3,FALSE))</f>
        <v/>
      </c>
      <c r="AD192" s="88"/>
      <c r="AE192" s="88"/>
    </row>
    <row r="193" spans="19:31" ht="9" customHeight="1" x14ac:dyDescent="0.15">
      <c r="S193" s="87">
        <v>20</v>
      </c>
      <c r="T193" s="75" t="str">
        <f>IF($C36="","",VLOOKUP($S193,$A$17:$I$136,2,FALSE))</f>
        <v/>
      </c>
      <c r="U193" s="76"/>
      <c r="V193" s="27" t="str">
        <f>IF($C36="","",DBCS(VLOOKUP($S193,$A$17:$I$136,7,FALSE)))</f>
        <v/>
      </c>
      <c r="W193" s="88" t="str">
        <f>IF($C36="","",VLOOKUP($S193,$A$17:$I$136,8,FALSE))</f>
        <v/>
      </c>
      <c r="X193" s="88" t="str">
        <f>IF($C36="","",VLOOKUP($S193,$A$17:$I$136,9,FALSE))</f>
        <v/>
      </c>
      <c r="Z193" s="87">
        <v>45</v>
      </c>
      <c r="AA193" s="75" t="str">
        <f>IF($C61="","",VLOOKUP($Z193,$A$17:$I$136,2,FALSE))</f>
        <v/>
      </c>
      <c r="AB193" s="76"/>
      <c r="AC193" s="27" t="str">
        <f>IF($C61="","",DBCS(VLOOKUP($Z193,$A$17:$I$136,7,FALSE)))</f>
        <v/>
      </c>
      <c r="AD193" s="88" t="str">
        <f>IF($C61="","",VLOOKUP($Z193,$A$17:$I$136,8,FALSE))</f>
        <v/>
      </c>
      <c r="AE193" s="88" t="str">
        <f>IF($C61="","",VLOOKUP($Z193,$A$17:$I$136,9,FALSE))</f>
        <v/>
      </c>
    </row>
    <row r="194" spans="19:31" ht="16.5" customHeight="1" x14ac:dyDescent="0.15">
      <c r="S194" s="87"/>
      <c r="T194" s="77"/>
      <c r="U194" s="78"/>
      <c r="V194" s="46" t="str">
        <f>IF($C36="","",VLOOKUP($S193,$A$17:$I$136,3,FALSE))</f>
        <v/>
      </c>
      <c r="W194" s="88"/>
      <c r="X194" s="88"/>
      <c r="Z194" s="87"/>
      <c r="AA194" s="77"/>
      <c r="AB194" s="78"/>
      <c r="AC194" s="46" t="str">
        <f>IF($C61="","",VLOOKUP($Z193,$A$17:$I$136,3,FALSE))</f>
        <v/>
      </c>
      <c r="AD194" s="88"/>
      <c r="AE194" s="88"/>
    </row>
    <row r="195" spans="19:31" ht="9" customHeight="1" x14ac:dyDescent="0.15">
      <c r="S195" s="87">
        <v>21</v>
      </c>
      <c r="T195" s="75" t="str">
        <f>IF($C37="","",VLOOKUP($S195,$A$17:$I$136,2,FALSE))</f>
        <v/>
      </c>
      <c r="U195" s="76"/>
      <c r="V195" s="27" t="str">
        <f>IF($C37="","",DBCS(VLOOKUP($S195,$A$17:$I$136,7,FALSE)))</f>
        <v/>
      </c>
      <c r="W195" s="88" t="str">
        <f>IF($C37="","",VLOOKUP($S195,$A$17:$I$136,8,FALSE))</f>
        <v/>
      </c>
      <c r="X195" s="88" t="str">
        <f>IF($C37="","",VLOOKUP($S195,$A$17:$I$136,9,FALSE))</f>
        <v/>
      </c>
      <c r="Z195" s="87">
        <v>46</v>
      </c>
      <c r="AA195" s="75" t="str">
        <f>IF($C62="","",VLOOKUP($Z195,$A$17:$I$136,2,FALSE))</f>
        <v/>
      </c>
      <c r="AB195" s="76"/>
      <c r="AC195" s="27" t="str">
        <f>IF($C62="","",DBCS(VLOOKUP($Z195,$A$17:$I$136,7,FALSE)))</f>
        <v/>
      </c>
      <c r="AD195" s="88" t="str">
        <f>IF($C62="","",VLOOKUP($Z195,$A$17:$I$136,8,FALSE))</f>
        <v/>
      </c>
      <c r="AE195" s="88" t="str">
        <f>IF($C62="","",VLOOKUP($Z195,$A$17:$I$136,9,FALSE))</f>
        <v/>
      </c>
    </row>
    <row r="196" spans="19:31" ht="16.5" customHeight="1" x14ac:dyDescent="0.15">
      <c r="S196" s="87"/>
      <c r="T196" s="77"/>
      <c r="U196" s="78"/>
      <c r="V196" s="46" t="str">
        <f>IF($C37="","",VLOOKUP($S195,$A$17:$I$136,3,FALSE))</f>
        <v/>
      </c>
      <c r="W196" s="88"/>
      <c r="X196" s="88"/>
      <c r="Z196" s="87"/>
      <c r="AA196" s="77"/>
      <c r="AB196" s="78"/>
      <c r="AC196" s="46" t="str">
        <f>IF($C62="","",VLOOKUP($Z195,$A$17:$I$136,3,FALSE))</f>
        <v/>
      </c>
      <c r="AD196" s="88"/>
      <c r="AE196" s="88"/>
    </row>
    <row r="197" spans="19:31" ht="9" customHeight="1" x14ac:dyDescent="0.15">
      <c r="S197" s="87">
        <v>22</v>
      </c>
      <c r="T197" s="75" t="str">
        <f>IF($C38="","",VLOOKUP($S197,$A$17:$I$136,2,FALSE))</f>
        <v/>
      </c>
      <c r="U197" s="76"/>
      <c r="V197" s="27" t="str">
        <f>IF($C38="","",DBCS(VLOOKUP($S197,$A$17:$I$136,7,FALSE)))</f>
        <v/>
      </c>
      <c r="W197" s="88" t="str">
        <f>IF($C38="","",VLOOKUP($S197,$A$17:$I$136,8,FALSE))</f>
        <v/>
      </c>
      <c r="X197" s="88" t="str">
        <f>IF($C38="","",VLOOKUP($S197,$A$17:$I$136,9,FALSE))</f>
        <v/>
      </c>
      <c r="Z197" s="87">
        <v>47</v>
      </c>
      <c r="AA197" s="75" t="str">
        <f>IF($C63="","",VLOOKUP($Z197,$A$17:$I$136,2,FALSE))</f>
        <v/>
      </c>
      <c r="AB197" s="76"/>
      <c r="AC197" s="27" t="str">
        <f>IF($C63="","",DBCS(VLOOKUP($Z197,$A$17:$I$136,7,FALSE)))</f>
        <v/>
      </c>
      <c r="AD197" s="88" t="str">
        <f>IF($C63="","",VLOOKUP($Z197,$A$17:$I$136,8,FALSE))</f>
        <v/>
      </c>
      <c r="AE197" s="88" t="str">
        <f>IF($C63="","",VLOOKUP($Z197,$A$17:$I$136,9,FALSE))</f>
        <v/>
      </c>
    </row>
    <row r="198" spans="19:31" ht="16.5" customHeight="1" x14ac:dyDescent="0.15">
      <c r="S198" s="87"/>
      <c r="T198" s="77"/>
      <c r="U198" s="78"/>
      <c r="V198" s="46" t="str">
        <f>IF($C38="","",VLOOKUP($S197,$A$17:$I$136,3,FALSE))</f>
        <v/>
      </c>
      <c r="W198" s="88"/>
      <c r="X198" s="88"/>
      <c r="Z198" s="87"/>
      <c r="AA198" s="77"/>
      <c r="AB198" s="78"/>
      <c r="AC198" s="46" t="str">
        <f>IF($C63="","",VLOOKUP($Z197,$A$17:$I$136,3,FALSE))</f>
        <v/>
      </c>
      <c r="AD198" s="88"/>
      <c r="AE198" s="88"/>
    </row>
    <row r="199" spans="19:31" ht="9" customHeight="1" x14ac:dyDescent="0.15">
      <c r="S199" s="87">
        <v>23</v>
      </c>
      <c r="T199" s="75" t="str">
        <f>IF($C39="","",VLOOKUP($S199,$A$17:$I$136,2,FALSE))</f>
        <v/>
      </c>
      <c r="U199" s="76"/>
      <c r="V199" s="27" t="str">
        <f>IF($C39="","",DBCS(VLOOKUP($S199,$A$17:$I$136,7,FALSE)))</f>
        <v/>
      </c>
      <c r="W199" s="88" t="str">
        <f>IF($C39="","",VLOOKUP($S199,$A$17:$I$136,8,FALSE))</f>
        <v/>
      </c>
      <c r="X199" s="88" t="str">
        <f>IF($C39="","",VLOOKUP($S199,$A$17:$I$136,9,FALSE))</f>
        <v/>
      </c>
      <c r="Z199" s="87">
        <v>48</v>
      </c>
      <c r="AA199" s="75" t="str">
        <f>IF($C64="","",VLOOKUP($Z199,$A$17:$I$136,2,FALSE))</f>
        <v/>
      </c>
      <c r="AB199" s="76"/>
      <c r="AC199" s="27" t="str">
        <f>IF($C64="","",DBCS(VLOOKUP($Z199,$A$17:$I$136,7,FALSE)))</f>
        <v/>
      </c>
      <c r="AD199" s="88" t="str">
        <f>IF($C64="","",VLOOKUP($Z199,$A$17:$I$136,8,FALSE))</f>
        <v/>
      </c>
      <c r="AE199" s="88" t="str">
        <f>IF($C64="","",VLOOKUP($Z199,$A$17:$I$136,9,FALSE))</f>
        <v/>
      </c>
    </row>
    <row r="200" spans="19:31" ht="16.5" customHeight="1" x14ac:dyDescent="0.15">
      <c r="S200" s="87"/>
      <c r="T200" s="77"/>
      <c r="U200" s="78"/>
      <c r="V200" s="46" t="str">
        <f>IF($C39="","",VLOOKUP($S199,$A$17:$I$136,3,FALSE))</f>
        <v/>
      </c>
      <c r="W200" s="88"/>
      <c r="X200" s="88"/>
      <c r="Z200" s="87"/>
      <c r="AA200" s="77"/>
      <c r="AB200" s="78"/>
      <c r="AC200" s="46" t="str">
        <f>IF($C64="","",VLOOKUP($Z199,$A$17:$I$136,3,FALSE))</f>
        <v/>
      </c>
      <c r="AD200" s="88"/>
      <c r="AE200" s="88"/>
    </row>
    <row r="201" spans="19:31" ht="9" customHeight="1" x14ac:dyDescent="0.15">
      <c r="S201" s="87">
        <v>24</v>
      </c>
      <c r="T201" s="75" t="str">
        <f>IF($C40="","",VLOOKUP($S201,$A$17:$I$136,2,FALSE))</f>
        <v/>
      </c>
      <c r="U201" s="76"/>
      <c r="V201" s="27" t="str">
        <f>IF($C40="","",DBCS(VLOOKUP($S201,$A$17:$I$136,7,FALSE)))</f>
        <v/>
      </c>
      <c r="W201" s="88" t="str">
        <f>IF($C40="","",VLOOKUP($S201,$A$17:$I$136,8,FALSE))</f>
        <v/>
      </c>
      <c r="X201" s="88" t="str">
        <f>IF($C40="","",VLOOKUP($S201,$A$17:$I$136,9,FALSE))</f>
        <v/>
      </c>
      <c r="Z201" s="87">
        <v>49</v>
      </c>
      <c r="AA201" s="75" t="str">
        <f>IF($C65="","",VLOOKUP($Z201,$A$17:$I$136,2,FALSE))</f>
        <v/>
      </c>
      <c r="AB201" s="76"/>
      <c r="AC201" s="27" t="str">
        <f>IF($C65="","",DBCS(VLOOKUP($Z201,$A$17:$I$136,7,FALSE)))</f>
        <v/>
      </c>
      <c r="AD201" s="88" t="str">
        <f>IF($C65="","",VLOOKUP($Z201,$A$17:$I$136,8,FALSE))</f>
        <v/>
      </c>
      <c r="AE201" s="88" t="str">
        <f>IF($C65="","",VLOOKUP($Z201,$A$17:$I$136,9,FALSE))</f>
        <v/>
      </c>
    </row>
    <row r="202" spans="19:31" ht="16.5" customHeight="1" x14ac:dyDescent="0.15">
      <c r="S202" s="87"/>
      <c r="T202" s="77"/>
      <c r="U202" s="78"/>
      <c r="V202" s="46" t="str">
        <f>IF($C40="","",VLOOKUP($S201,$A$17:$I$136,3,FALSE))</f>
        <v/>
      </c>
      <c r="W202" s="88"/>
      <c r="X202" s="88"/>
      <c r="Z202" s="87"/>
      <c r="AA202" s="77"/>
      <c r="AB202" s="78"/>
      <c r="AC202" s="46" t="str">
        <f>IF($C65="","",VLOOKUP($Z201,$A$17:$I$136,3,FALSE))</f>
        <v/>
      </c>
      <c r="AD202" s="88"/>
      <c r="AE202" s="88"/>
    </row>
    <row r="203" spans="19:31" ht="9" customHeight="1" x14ac:dyDescent="0.15">
      <c r="S203" s="87">
        <v>25</v>
      </c>
      <c r="T203" s="75" t="str">
        <f>IF($C41="","",VLOOKUP($S203,$A$17:$I$136,2,FALSE))</f>
        <v/>
      </c>
      <c r="U203" s="76" ph="1"/>
      <c r="V203" s="27" t="str">
        <f>IF($C41="","",DBCS(VLOOKUP($S203,$A$17:$I$136,7,FALSE)))</f>
        <v/>
      </c>
      <c r="W203" s="88" t="str">
        <f>IF($C41="","",VLOOKUP($S203,$A$17:$I$136,8,FALSE))</f>
        <v/>
      </c>
      <c r="X203" s="88" t="str">
        <f>IF($C41="","",VLOOKUP($S203,$A$17:$I$136,9,FALSE))</f>
        <v/>
      </c>
      <c r="Z203" s="87">
        <v>50</v>
      </c>
      <c r="AA203" s="75" t="str">
        <f>IF($C66="","",VLOOKUP($Z203,$A$17:$I$136,2,FALSE))</f>
        <v/>
      </c>
      <c r="AB203" s="76"/>
      <c r="AC203" s="27" t="str">
        <f>IF($C66="","",DBCS(VLOOKUP($Z203,$A$17:$I$136,7,FALSE)))</f>
        <v/>
      </c>
      <c r="AD203" s="88" t="str">
        <f>IF($C66="","",VLOOKUP($Z203,$A$17:$I$136,8,FALSE))</f>
        <v/>
      </c>
      <c r="AE203" s="88" t="str">
        <f>IF($C66="","",VLOOKUP($Z203,$A$17:$I$136,9,FALSE))</f>
        <v/>
      </c>
    </row>
    <row r="204" spans="19:31" ht="16.5" customHeight="1" x14ac:dyDescent="0.15">
      <c r="S204" s="87"/>
      <c r="T204" s="77" ph="1"/>
      <c r="U204" s="78" ph="1"/>
      <c r="V204" s="46" t="str">
        <f>IF($C41="","",VLOOKUP($S203,$A$17:$I$136,3,FALSE))</f>
        <v/>
      </c>
      <c r="W204" s="88"/>
      <c r="X204" s="88"/>
      <c r="Z204" s="87"/>
      <c r="AA204" s="77"/>
      <c r="AB204" s="78"/>
      <c r="AC204" s="46" t="str">
        <f>IF($C66="","",VLOOKUP($Z203,$A$17:$I$136,3,FALSE))</f>
        <v/>
      </c>
      <c r="AD204" s="88"/>
      <c r="AE204" s="88"/>
    </row>
    <row r="205" spans="19:31" ht="16.5" customHeight="1" x14ac:dyDescent="0.15">
      <c r="S205" s="44"/>
      <c r="T205" s="40"/>
      <c r="U205" s="41"/>
      <c r="V205" s="41"/>
      <c r="W205" s="45"/>
      <c r="X205" s="45"/>
      <c r="Y205" s="43"/>
      <c r="Z205" s="44"/>
      <c r="AA205" s="40"/>
      <c r="AB205" s="41"/>
      <c r="AC205" s="42"/>
      <c r="AD205" s="45"/>
      <c r="AE205" s="45"/>
    </row>
    <row r="206" spans="19:31" ht="16.5" customHeight="1" x14ac:dyDescent="0.15">
      <c r="AD206" s="28" t="s">
        <v>69</v>
      </c>
      <c r="AE206" s="29">
        <f>AE144+1</f>
        <v>2</v>
      </c>
    </row>
    <row r="208" spans="19:31" ht="16.5" customHeight="1" x14ac:dyDescent="0.15">
      <c r="S208" s="12" t="s">
        <v>57</v>
      </c>
      <c r="T208" s="79" t="s">
        <v>60</v>
      </c>
      <c r="U208" s="80"/>
      <c r="V208" s="12" t="s">
        <v>61</v>
      </c>
      <c r="W208" s="26" t="s">
        <v>62</v>
      </c>
      <c r="X208" s="26" t="s">
        <v>63</v>
      </c>
      <c r="Z208" s="12" t="s">
        <v>57</v>
      </c>
      <c r="AA208" s="79" t="s">
        <v>60</v>
      </c>
      <c r="AB208" s="80"/>
      <c r="AC208" s="12" t="s">
        <v>61</v>
      </c>
      <c r="AD208" s="26" t="s">
        <v>62</v>
      </c>
      <c r="AE208" s="26" t="s">
        <v>63</v>
      </c>
    </row>
    <row r="209" spans="19:31" ht="9" customHeight="1" x14ac:dyDescent="0.15">
      <c r="S209" s="93">
        <v>51</v>
      </c>
      <c r="T209" s="75" t="str">
        <f>IF($C67="","",VLOOKUP($S209,$A$17:$I$136,2,FALSE))</f>
        <v/>
      </c>
      <c r="U209" s="76"/>
      <c r="V209" s="27" t="str">
        <f>IF($C67="","",DBCS(VLOOKUP($S209,$A$17:$I$136,7,FALSE)))</f>
        <v/>
      </c>
      <c r="W209" s="88" t="str">
        <f>IF($C67="","",VLOOKUP($S209,$A$17:$I$136,8,FALSE))</f>
        <v/>
      </c>
      <c r="X209" s="88" t="str">
        <f>IF($C67="","",VLOOKUP($S209,$A$17:$I$136,9,FALSE))</f>
        <v/>
      </c>
      <c r="Z209" s="87">
        <v>86</v>
      </c>
      <c r="AA209" s="75" t="str">
        <f>IF($C102="","",VLOOKUP($Z209,$A$17:$I$136,2,FALSE))</f>
        <v/>
      </c>
      <c r="AB209" s="76"/>
      <c r="AC209" s="27" t="str">
        <f>IF($C102="","",DBCS(VLOOKUP($Z209,$A$17:$I$136,7,FALSE)))</f>
        <v/>
      </c>
      <c r="AD209" s="88" t="str">
        <f>IF($C102="","",VLOOKUP($Z209,$A$17:$I$136,8,FALSE))</f>
        <v/>
      </c>
      <c r="AE209" s="88" t="str">
        <f>IF($C102="","",VLOOKUP($Z209,$A$17:$I$136,9,FALSE))</f>
        <v/>
      </c>
    </row>
    <row r="210" spans="19:31" ht="16.5" customHeight="1" x14ac:dyDescent="0.15">
      <c r="S210" s="94"/>
      <c r="T210" s="77"/>
      <c r="U210" s="78"/>
      <c r="V210" s="46" t="str">
        <f>IF($C67="","",VLOOKUP($S209,$A$17:$I$136,3,FALSE))</f>
        <v/>
      </c>
      <c r="W210" s="88"/>
      <c r="X210" s="88"/>
      <c r="Z210" s="87"/>
      <c r="AA210" s="77"/>
      <c r="AB210" s="78"/>
      <c r="AC210" s="46" t="str">
        <f>IF($C102="","",VLOOKUP($Z209,$A$17:$I$136,3,FALSE))</f>
        <v/>
      </c>
      <c r="AD210" s="88"/>
      <c r="AE210" s="88"/>
    </row>
    <row r="211" spans="19:31" ht="9" customHeight="1" x14ac:dyDescent="0.15">
      <c r="S211" s="93">
        <v>52</v>
      </c>
      <c r="T211" s="75" t="str">
        <f>IF($C68="","",VLOOKUP($S211,$A$17:$I$136,2,FALSE))</f>
        <v/>
      </c>
      <c r="U211" s="76"/>
      <c r="V211" s="27" t="str">
        <f>IF($C68="","",DBCS(VLOOKUP($S211,$A$17:$I$136,7,FALSE)))</f>
        <v/>
      </c>
      <c r="W211" s="88" t="str">
        <f>IF($C68="","",VLOOKUP($S211,$A$17:$I$136,8,FALSE))</f>
        <v/>
      </c>
      <c r="X211" s="88" t="str">
        <f>IF($C68="","",VLOOKUP($S211,$A$17:$I$136,9,FALSE))</f>
        <v/>
      </c>
      <c r="Z211" s="87">
        <v>87</v>
      </c>
      <c r="AA211" s="75" t="str">
        <f>IF($C103="","",VLOOKUP($Z211,$A$17:$I$136,2,FALSE))</f>
        <v/>
      </c>
      <c r="AB211" s="76"/>
      <c r="AC211" s="27" t="str">
        <f>IF($C103="","",DBCS(VLOOKUP($Z211,$A$17:$I$136,7,FALSE)))</f>
        <v/>
      </c>
      <c r="AD211" s="88" t="str">
        <f>IF($C103="","",VLOOKUP($Z211,$A$17:$I$136,8,FALSE))</f>
        <v/>
      </c>
      <c r="AE211" s="88" t="str">
        <f>IF($C103="","",VLOOKUP($Z211,$A$17:$I$136,9,FALSE))</f>
        <v/>
      </c>
    </row>
    <row r="212" spans="19:31" ht="16.5" customHeight="1" x14ac:dyDescent="0.15">
      <c r="S212" s="94"/>
      <c r="T212" s="77"/>
      <c r="U212" s="78"/>
      <c r="V212" s="46" t="str">
        <f>IF($C68="","",VLOOKUP($S211,$A$17:$I$136,3,FALSE))</f>
        <v/>
      </c>
      <c r="W212" s="88"/>
      <c r="X212" s="88"/>
      <c r="Z212" s="87"/>
      <c r="AA212" s="77"/>
      <c r="AB212" s="78"/>
      <c r="AC212" s="46" t="str">
        <f>IF($C103="","",VLOOKUP($Z211,$A$17:$I$136,3,FALSE))</f>
        <v/>
      </c>
      <c r="AD212" s="88"/>
      <c r="AE212" s="88"/>
    </row>
    <row r="213" spans="19:31" ht="9" customHeight="1" x14ac:dyDescent="0.15">
      <c r="S213" s="93">
        <v>53</v>
      </c>
      <c r="T213" s="75" t="str">
        <f>IF($C69="","",VLOOKUP($S213,$A$17:$I$136,2,FALSE))</f>
        <v/>
      </c>
      <c r="U213" s="76"/>
      <c r="V213" s="27" t="str">
        <f>IF($C69="","",DBCS(VLOOKUP($S213,$A$17:$I$136,7,FALSE)))</f>
        <v/>
      </c>
      <c r="W213" s="88" t="str">
        <f>IF($C69="","",VLOOKUP($S213,$A$17:$I$136,8,FALSE))</f>
        <v/>
      </c>
      <c r="X213" s="88" t="str">
        <f>IF($C69="","",VLOOKUP($S213,$A$17:$I$136,9,FALSE))</f>
        <v/>
      </c>
      <c r="Z213" s="87">
        <v>88</v>
      </c>
      <c r="AA213" s="75" t="str">
        <f>IF($C104="","",VLOOKUP($Z213,$A$17:$I$136,2,FALSE))</f>
        <v/>
      </c>
      <c r="AB213" s="76"/>
      <c r="AC213" s="27" t="str">
        <f>IF($C104="","",DBCS(VLOOKUP($Z213,$A$17:$I$136,7,FALSE)))</f>
        <v/>
      </c>
      <c r="AD213" s="88" t="str">
        <f>IF($C104="","",VLOOKUP($Z213,$A$17:$I$136,8,FALSE))</f>
        <v/>
      </c>
      <c r="AE213" s="88" t="str">
        <f>IF($C104="","",VLOOKUP($Z213,$A$17:$I$136,9,FALSE))</f>
        <v/>
      </c>
    </row>
    <row r="214" spans="19:31" ht="16.5" customHeight="1" x14ac:dyDescent="0.15">
      <c r="S214" s="94"/>
      <c r="T214" s="77"/>
      <c r="U214" s="78"/>
      <c r="V214" s="46" t="str">
        <f>IF($C69="","",VLOOKUP($S213,$A$17:$I$136,3,FALSE))</f>
        <v/>
      </c>
      <c r="W214" s="88"/>
      <c r="X214" s="88"/>
      <c r="Z214" s="87"/>
      <c r="AA214" s="77"/>
      <c r="AB214" s="78"/>
      <c r="AC214" s="46" t="str">
        <f>IF($C104="","",VLOOKUP($Z213,$A$17:$I$136,3,FALSE))</f>
        <v/>
      </c>
      <c r="AD214" s="88"/>
      <c r="AE214" s="88"/>
    </row>
    <row r="215" spans="19:31" ht="9" customHeight="1" x14ac:dyDescent="0.15">
      <c r="S215" s="93">
        <v>54</v>
      </c>
      <c r="T215" s="75" t="str">
        <f>IF($C70="","",VLOOKUP($S215,$A$17:$I$136,2,FALSE))</f>
        <v/>
      </c>
      <c r="U215" s="76"/>
      <c r="V215" s="27" t="str">
        <f>IF($C70="","",DBCS(VLOOKUP($S215,$A$17:$I$136,7,FALSE)))</f>
        <v/>
      </c>
      <c r="W215" s="88" t="str">
        <f>IF($C70="","",VLOOKUP($S215,$A$17:$I$136,8,FALSE))</f>
        <v/>
      </c>
      <c r="X215" s="88" t="str">
        <f>IF($C70="","",VLOOKUP($S215,$A$17:$I$136,9,FALSE))</f>
        <v/>
      </c>
      <c r="Z215" s="87">
        <v>89</v>
      </c>
      <c r="AA215" s="75" t="str">
        <f>IF($C105="","",VLOOKUP($Z215,$A$17:$I$136,2,FALSE))</f>
        <v/>
      </c>
      <c r="AB215" s="76"/>
      <c r="AC215" s="27" t="str">
        <f>IF($C105="","",DBCS(VLOOKUP($Z215,$A$17:$I$136,7,FALSE)))</f>
        <v/>
      </c>
      <c r="AD215" s="88" t="str">
        <f>IF($C105="","",VLOOKUP($Z215,$A$17:$I$136,8,FALSE))</f>
        <v/>
      </c>
      <c r="AE215" s="88" t="str">
        <f>IF($C105="","",VLOOKUP($Z215,$A$17:$I$136,9,FALSE))</f>
        <v/>
      </c>
    </row>
    <row r="216" spans="19:31" ht="16.5" customHeight="1" x14ac:dyDescent="0.15">
      <c r="S216" s="94"/>
      <c r="T216" s="77"/>
      <c r="U216" s="78"/>
      <c r="V216" s="46" t="str">
        <f>IF($C70="","",VLOOKUP($S215,$A$17:$I$136,3,FALSE))</f>
        <v/>
      </c>
      <c r="W216" s="88"/>
      <c r="X216" s="88"/>
      <c r="Z216" s="87"/>
      <c r="AA216" s="77"/>
      <c r="AB216" s="78"/>
      <c r="AC216" s="46" t="str">
        <f>IF($C105="","",VLOOKUP($Z215,$A$17:$I$136,3,FALSE))</f>
        <v/>
      </c>
      <c r="AD216" s="88"/>
      <c r="AE216" s="88"/>
    </row>
    <row r="217" spans="19:31" ht="9" customHeight="1" x14ac:dyDescent="0.15">
      <c r="S217" s="93">
        <v>55</v>
      </c>
      <c r="T217" s="75" t="str">
        <f>IF($C71="","",VLOOKUP($S217,$A$17:$I$136,2,FALSE))</f>
        <v/>
      </c>
      <c r="U217" s="76"/>
      <c r="V217" s="27" t="str">
        <f>IF($C71="","",DBCS(VLOOKUP($S217,$A$17:$I$136,7,FALSE)))</f>
        <v/>
      </c>
      <c r="W217" s="88" t="str">
        <f>IF($C71="","",VLOOKUP($S217,$A$17:$I$136,8,FALSE))</f>
        <v/>
      </c>
      <c r="X217" s="88" t="str">
        <f>IF($C71="","",VLOOKUP($S217,$A$17:$I$136,9,FALSE))</f>
        <v/>
      </c>
      <c r="Z217" s="87">
        <v>90</v>
      </c>
      <c r="AA217" s="75" t="str">
        <f>IF($C106="","",VLOOKUP($Z217,$A$17:$I$136,2,FALSE))</f>
        <v/>
      </c>
      <c r="AB217" s="76"/>
      <c r="AC217" s="27" t="str">
        <f>IF($C106="","",DBCS(VLOOKUP($Z217,$A$17:$I$136,7,FALSE)))</f>
        <v/>
      </c>
      <c r="AD217" s="88" t="str">
        <f>IF($C106="","",VLOOKUP($Z217,$A$17:$I$136,8,FALSE))</f>
        <v/>
      </c>
      <c r="AE217" s="88" t="str">
        <f>IF($C106="","",VLOOKUP($Z217,$A$17:$I$136,9,FALSE))</f>
        <v/>
      </c>
    </row>
    <row r="218" spans="19:31" ht="16.5" customHeight="1" x14ac:dyDescent="0.15">
      <c r="S218" s="94"/>
      <c r="T218" s="77"/>
      <c r="U218" s="78"/>
      <c r="V218" s="46" t="str">
        <f>IF($C71="","",VLOOKUP($S217,$A$17:$I$136,3,FALSE))</f>
        <v/>
      </c>
      <c r="W218" s="88"/>
      <c r="X218" s="88"/>
      <c r="Z218" s="87"/>
      <c r="AA218" s="77"/>
      <c r="AB218" s="78"/>
      <c r="AC218" s="46" t="str">
        <f>IF($C106="","",VLOOKUP($Z217,$A$17:$I$136,3,FALSE))</f>
        <v/>
      </c>
      <c r="AD218" s="88"/>
      <c r="AE218" s="88"/>
    </row>
    <row r="219" spans="19:31" ht="9" customHeight="1" x14ac:dyDescent="0.15">
      <c r="S219" s="93">
        <v>56</v>
      </c>
      <c r="T219" s="75" t="str">
        <f>IF($C72="","",VLOOKUP($S219,$A$17:$I$136,2,FALSE))</f>
        <v/>
      </c>
      <c r="U219" s="76"/>
      <c r="V219" s="27" t="str">
        <f>IF($C72="","",DBCS(VLOOKUP($S219,$A$17:$I$136,7,FALSE)))</f>
        <v/>
      </c>
      <c r="W219" s="88" t="str">
        <f>IF($C72="","",VLOOKUP($S219,$A$17:$I$136,8,FALSE))</f>
        <v/>
      </c>
      <c r="X219" s="88" t="str">
        <f>IF($C72="","",VLOOKUP($S219,$A$17:$I$136,9,FALSE))</f>
        <v/>
      </c>
      <c r="Z219" s="87">
        <v>91</v>
      </c>
      <c r="AA219" s="75" t="str">
        <f>IF($C107="","",VLOOKUP($Z219,$A$17:$I$136,2,FALSE))</f>
        <v/>
      </c>
      <c r="AB219" s="76"/>
      <c r="AC219" s="27" t="str">
        <f>IF($C107="","",DBCS(VLOOKUP($Z219,$A$17:$I$136,7,FALSE)))</f>
        <v/>
      </c>
      <c r="AD219" s="88" t="str">
        <f>IF($C107="","",VLOOKUP($Z219,$A$17:$I$136,8,FALSE))</f>
        <v/>
      </c>
      <c r="AE219" s="88" t="str">
        <f>IF($C107="","",VLOOKUP($Z219,$A$17:$I$136,9,FALSE))</f>
        <v/>
      </c>
    </row>
    <row r="220" spans="19:31" ht="16.5" customHeight="1" x14ac:dyDescent="0.15">
      <c r="S220" s="94"/>
      <c r="T220" s="77"/>
      <c r="U220" s="78"/>
      <c r="V220" s="46" t="str">
        <f>IF($C72="","",VLOOKUP($S219,$A$17:$I$136,3,FALSE))</f>
        <v/>
      </c>
      <c r="W220" s="88"/>
      <c r="X220" s="88"/>
      <c r="Z220" s="87"/>
      <c r="AA220" s="77"/>
      <c r="AB220" s="78"/>
      <c r="AC220" s="46" t="str">
        <f>IF($C107="","",VLOOKUP($Z219,$A$17:$I$136,3,FALSE))</f>
        <v/>
      </c>
      <c r="AD220" s="88"/>
      <c r="AE220" s="88"/>
    </row>
    <row r="221" spans="19:31" ht="9" customHeight="1" x14ac:dyDescent="0.15">
      <c r="S221" s="93">
        <v>57</v>
      </c>
      <c r="T221" s="75" t="str">
        <f>IF($C73="","",VLOOKUP($S221,$A$17:$I$136,2,FALSE))</f>
        <v/>
      </c>
      <c r="U221" s="76"/>
      <c r="V221" s="27" t="str">
        <f>IF($C73="","",DBCS(VLOOKUP($S221,$A$17:$I$136,7,FALSE)))</f>
        <v/>
      </c>
      <c r="W221" s="88" t="str">
        <f>IF($C73="","",VLOOKUP($S221,$A$17:$I$136,8,FALSE))</f>
        <v/>
      </c>
      <c r="X221" s="88" t="str">
        <f>IF($C73="","",VLOOKUP($S221,$A$17:$I$136,9,FALSE))</f>
        <v/>
      </c>
      <c r="Z221" s="87">
        <v>92</v>
      </c>
      <c r="AA221" s="75" t="str">
        <f>IF($C108="","",VLOOKUP($Z221,$A$17:$I$136,2,FALSE))</f>
        <v/>
      </c>
      <c r="AB221" s="76"/>
      <c r="AC221" s="27" t="str">
        <f>IF($C108="","",DBCS(VLOOKUP($Z221,$A$17:$I$136,7,FALSE)))</f>
        <v/>
      </c>
      <c r="AD221" s="88" t="str">
        <f>IF($C108="","",VLOOKUP($Z221,$A$17:$I$136,8,FALSE))</f>
        <v/>
      </c>
      <c r="AE221" s="88" t="str">
        <f>IF($C108="","",VLOOKUP($Z221,$A$17:$I$136,9,FALSE))</f>
        <v/>
      </c>
    </row>
    <row r="222" spans="19:31" ht="16.5" customHeight="1" x14ac:dyDescent="0.15">
      <c r="S222" s="94"/>
      <c r="T222" s="77"/>
      <c r="U222" s="78"/>
      <c r="V222" s="46" t="str">
        <f>IF($C73="","",VLOOKUP($S221,$A$17:$I$136,3,FALSE))</f>
        <v/>
      </c>
      <c r="W222" s="88"/>
      <c r="X222" s="88"/>
      <c r="Z222" s="87"/>
      <c r="AA222" s="77"/>
      <c r="AB222" s="78"/>
      <c r="AC222" s="46" t="str">
        <f>IF($C108="","",VLOOKUP($Z221,$A$17:$I$136,3,FALSE))</f>
        <v/>
      </c>
      <c r="AD222" s="88"/>
      <c r="AE222" s="88"/>
    </row>
    <row r="223" spans="19:31" ht="9" customHeight="1" x14ac:dyDescent="0.15">
      <c r="S223" s="93">
        <v>58</v>
      </c>
      <c r="T223" s="75" t="str">
        <f>IF($C74="","",VLOOKUP($S223,$A$17:$I$136,2,FALSE))</f>
        <v/>
      </c>
      <c r="U223" s="76"/>
      <c r="V223" s="27" t="str">
        <f>IF($C74="","",DBCS(VLOOKUP($S223,$A$17:$I$136,7,FALSE)))</f>
        <v/>
      </c>
      <c r="W223" s="88" t="str">
        <f>IF($C74="","",VLOOKUP($S223,$A$17:$I$136,8,FALSE))</f>
        <v/>
      </c>
      <c r="X223" s="88" t="str">
        <f>IF($C74="","",VLOOKUP($S223,$A$17:$I$136,9,FALSE))</f>
        <v/>
      </c>
      <c r="Z223" s="87">
        <v>93</v>
      </c>
      <c r="AA223" s="75" t="str">
        <f>IF($C109="","",VLOOKUP($Z223,$A$17:$I$136,2,FALSE))</f>
        <v/>
      </c>
      <c r="AB223" s="76"/>
      <c r="AC223" s="27" t="str">
        <f>IF($C109="","",DBCS(VLOOKUP($Z223,$A$17:$I$136,7,FALSE)))</f>
        <v/>
      </c>
      <c r="AD223" s="88" t="str">
        <f>IF($C109="","",VLOOKUP($Z223,$A$17:$I$136,8,FALSE))</f>
        <v/>
      </c>
      <c r="AE223" s="88" t="str">
        <f>IF($C109="","",VLOOKUP($Z223,$A$17:$I$136,9,FALSE))</f>
        <v/>
      </c>
    </row>
    <row r="224" spans="19:31" ht="16.5" customHeight="1" x14ac:dyDescent="0.15">
      <c r="S224" s="94"/>
      <c r="T224" s="77"/>
      <c r="U224" s="78"/>
      <c r="V224" s="46" t="str">
        <f>IF($C74="","",VLOOKUP($S223,$A$17:$I$136,3,FALSE))</f>
        <v/>
      </c>
      <c r="W224" s="88"/>
      <c r="X224" s="88"/>
      <c r="Z224" s="87"/>
      <c r="AA224" s="77"/>
      <c r="AB224" s="78"/>
      <c r="AC224" s="46" t="str">
        <f>IF($C109="","",VLOOKUP($Z223,$A$17:$I$136,3,FALSE))</f>
        <v/>
      </c>
      <c r="AD224" s="88"/>
      <c r="AE224" s="88"/>
    </row>
    <row r="225" spans="19:31" ht="9" customHeight="1" x14ac:dyDescent="0.15">
      <c r="S225" s="93">
        <v>59</v>
      </c>
      <c r="T225" s="75" t="str">
        <f>IF($C75="","",VLOOKUP($S225,$A$17:$I$136,2,FALSE))</f>
        <v/>
      </c>
      <c r="U225" s="76"/>
      <c r="V225" s="27" t="str">
        <f>IF($C75="","",DBCS(VLOOKUP($S225,$A$17:$I$136,7,FALSE)))</f>
        <v/>
      </c>
      <c r="W225" s="88" t="str">
        <f>IF($C75="","",VLOOKUP($S225,$A$17:$I$136,8,FALSE))</f>
        <v/>
      </c>
      <c r="X225" s="88" t="str">
        <f>IF($C75="","",VLOOKUP($S225,$A$17:$I$136,9,FALSE))</f>
        <v/>
      </c>
      <c r="Z225" s="87">
        <v>94</v>
      </c>
      <c r="AA225" s="75" t="str">
        <f>IF($C110="","",VLOOKUP($Z225,$A$17:$I$136,2,FALSE))</f>
        <v/>
      </c>
      <c r="AB225" s="76"/>
      <c r="AC225" s="27" t="str">
        <f>IF($C110="","",DBCS(VLOOKUP($Z225,$A$17:$I$136,7,FALSE)))</f>
        <v/>
      </c>
      <c r="AD225" s="88" t="str">
        <f>IF($C110="","",VLOOKUP($Z225,$A$17:$I$136,8,FALSE))</f>
        <v/>
      </c>
      <c r="AE225" s="88" t="str">
        <f>IF($C110="","",VLOOKUP($Z225,$A$17:$I$136,9,FALSE))</f>
        <v/>
      </c>
    </row>
    <row r="226" spans="19:31" ht="16.5" customHeight="1" x14ac:dyDescent="0.15">
      <c r="S226" s="94"/>
      <c r="T226" s="77"/>
      <c r="U226" s="78"/>
      <c r="V226" s="46" t="str">
        <f>IF($C75="","",VLOOKUP($S225,$A$17:$I$136,3,FALSE))</f>
        <v/>
      </c>
      <c r="W226" s="88"/>
      <c r="X226" s="88"/>
      <c r="Z226" s="87"/>
      <c r="AA226" s="77"/>
      <c r="AB226" s="78"/>
      <c r="AC226" s="46" t="str">
        <f>IF($C110="","",VLOOKUP($Z225,$A$17:$I$136,3,FALSE))</f>
        <v/>
      </c>
      <c r="AD226" s="88"/>
      <c r="AE226" s="88"/>
    </row>
    <row r="227" spans="19:31" ht="9" customHeight="1" x14ac:dyDescent="0.15">
      <c r="S227" s="93">
        <v>60</v>
      </c>
      <c r="T227" s="75" t="str">
        <f>IF($C76="","",VLOOKUP($S227,$A$17:$I$136,2,FALSE))</f>
        <v/>
      </c>
      <c r="U227" s="76"/>
      <c r="V227" s="27" t="str">
        <f>IF($C76="","",DBCS(VLOOKUP($S227,$A$17:$I$136,7,FALSE)))</f>
        <v/>
      </c>
      <c r="W227" s="88" t="str">
        <f>IF($C76="","",VLOOKUP($S227,$A$17:$I$136,8,FALSE))</f>
        <v/>
      </c>
      <c r="X227" s="88" t="str">
        <f>IF($C76="","",VLOOKUP($S227,$A$17:$I$136,9,FALSE))</f>
        <v/>
      </c>
      <c r="Z227" s="87">
        <v>95</v>
      </c>
      <c r="AA227" s="75" t="str">
        <f>IF($C111="","",VLOOKUP($Z227,$A$17:$I$136,2,FALSE))</f>
        <v/>
      </c>
      <c r="AB227" s="76"/>
      <c r="AC227" s="27" t="str">
        <f>IF($C111="","",DBCS(VLOOKUP($Z227,$A$17:$I$136,7,FALSE)))</f>
        <v/>
      </c>
      <c r="AD227" s="88" t="str">
        <f>IF($C111="","",VLOOKUP($Z227,$A$17:$I$136,8,FALSE))</f>
        <v/>
      </c>
      <c r="AE227" s="88" t="str">
        <f>IF($C111="","",VLOOKUP($Z227,$A$17:$I$136,9,FALSE))</f>
        <v/>
      </c>
    </row>
    <row r="228" spans="19:31" ht="16.5" customHeight="1" x14ac:dyDescent="0.15">
      <c r="S228" s="94"/>
      <c r="T228" s="77"/>
      <c r="U228" s="78"/>
      <c r="V228" s="46" t="str">
        <f>IF($C76="","",VLOOKUP($S227,$A$17:$I$136,3,FALSE))</f>
        <v/>
      </c>
      <c r="W228" s="88"/>
      <c r="X228" s="88"/>
      <c r="Z228" s="87"/>
      <c r="AA228" s="77"/>
      <c r="AB228" s="78"/>
      <c r="AC228" s="46" t="str">
        <f>IF($C111="","",VLOOKUP($Z227,$A$17:$I$136,3,FALSE))</f>
        <v/>
      </c>
      <c r="AD228" s="88"/>
      <c r="AE228" s="88"/>
    </row>
    <row r="229" spans="19:31" ht="9" customHeight="1" x14ac:dyDescent="0.15">
      <c r="S229" s="93">
        <v>61</v>
      </c>
      <c r="T229" s="75" t="str">
        <f>IF($C77="","",VLOOKUP($S229,$A$17:$I$136,2,FALSE))</f>
        <v/>
      </c>
      <c r="U229" s="76"/>
      <c r="V229" s="27" t="str">
        <f>IF($C77="","",DBCS(VLOOKUP($S229,$A$17:$I$136,7,FALSE)))</f>
        <v/>
      </c>
      <c r="W229" s="88" t="str">
        <f>IF($C77="","",VLOOKUP($S229,$A$17:$I$136,8,FALSE))</f>
        <v/>
      </c>
      <c r="X229" s="88" t="str">
        <f>IF($C77="","",VLOOKUP($S229,$A$17:$I$136,9,FALSE))</f>
        <v/>
      </c>
      <c r="Z229" s="87">
        <v>96</v>
      </c>
      <c r="AA229" s="75" t="str">
        <f>IF($C112="","",VLOOKUP($Z229,$A$17:$I$136,2,FALSE))</f>
        <v/>
      </c>
      <c r="AB229" s="76"/>
      <c r="AC229" s="27" t="str">
        <f>IF($C112="","",DBCS(VLOOKUP($Z229,$A$17:$I$136,7,FALSE)))</f>
        <v/>
      </c>
      <c r="AD229" s="88" t="str">
        <f>IF($C112="","",VLOOKUP($Z229,$A$17:$I$136,8,FALSE))</f>
        <v/>
      </c>
      <c r="AE229" s="88" t="str">
        <f>IF($C112="","",VLOOKUP($Z229,$A$17:$I$136,9,FALSE))</f>
        <v/>
      </c>
    </row>
    <row r="230" spans="19:31" ht="16.5" customHeight="1" x14ac:dyDescent="0.15">
      <c r="S230" s="94"/>
      <c r="T230" s="77"/>
      <c r="U230" s="78"/>
      <c r="V230" s="46" t="str">
        <f>IF($C77="","",VLOOKUP($S229,$A$17:$I$136,3,FALSE))</f>
        <v/>
      </c>
      <c r="W230" s="88"/>
      <c r="X230" s="88"/>
      <c r="Z230" s="87"/>
      <c r="AA230" s="77"/>
      <c r="AB230" s="78"/>
      <c r="AC230" s="46" t="str">
        <f>IF($C112="","",VLOOKUP($Z229,$A$17:$I$136,3,FALSE))</f>
        <v/>
      </c>
      <c r="AD230" s="88"/>
      <c r="AE230" s="88"/>
    </row>
    <row r="231" spans="19:31" ht="9" customHeight="1" x14ac:dyDescent="0.15">
      <c r="S231" s="93">
        <v>62</v>
      </c>
      <c r="T231" s="75" t="str">
        <f>IF($C78="","",VLOOKUP($S231,$A$17:$I$136,2,FALSE))</f>
        <v/>
      </c>
      <c r="U231" s="76"/>
      <c r="V231" s="27" t="str">
        <f>IF($C78="","",DBCS(VLOOKUP($S231,$A$17:$I$136,7,FALSE)))</f>
        <v/>
      </c>
      <c r="W231" s="88" t="str">
        <f>IF($C78="","",VLOOKUP($S231,$A$17:$I$136,8,FALSE))</f>
        <v/>
      </c>
      <c r="X231" s="88" t="str">
        <f>IF($C78="","",VLOOKUP($S231,$A$17:$I$136,9,FALSE))</f>
        <v/>
      </c>
      <c r="Z231" s="87">
        <v>97</v>
      </c>
      <c r="AA231" s="75" t="str">
        <f>IF($C113="","",VLOOKUP($Z231,$A$17:$I$136,2,FALSE))</f>
        <v/>
      </c>
      <c r="AB231" s="76"/>
      <c r="AC231" s="27" t="str">
        <f>IF($C113="","",DBCS(VLOOKUP($Z231,$A$17:$I$136,7,FALSE)))</f>
        <v/>
      </c>
      <c r="AD231" s="88" t="str">
        <f>IF($C113="","",VLOOKUP($Z231,$A$17:$I$136,8,FALSE))</f>
        <v/>
      </c>
      <c r="AE231" s="88" t="str">
        <f>IF($C113="","",VLOOKUP($Z231,$A$17:$I$136,9,FALSE))</f>
        <v/>
      </c>
    </row>
    <row r="232" spans="19:31" ht="16.5" customHeight="1" x14ac:dyDescent="0.15">
      <c r="S232" s="94"/>
      <c r="T232" s="77"/>
      <c r="U232" s="78"/>
      <c r="V232" s="46" t="str">
        <f>IF($C78="","",VLOOKUP($S231,$A$17:$I$136,3,FALSE))</f>
        <v/>
      </c>
      <c r="W232" s="88"/>
      <c r="X232" s="88"/>
      <c r="Z232" s="87"/>
      <c r="AA232" s="77"/>
      <c r="AB232" s="78"/>
      <c r="AC232" s="46" t="str">
        <f>IF($C113="","",VLOOKUP($Z231,$A$17:$I$136,3,FALSE))</f>
        <v/>
      </c>
      <c r="AD232" s="88"/>
      <c r="AE232" s="88"/>
    </row>
    <row r="233" spans="19:31" ht="9" customHeight="1" x14ac:dyDescent="0.15">
      <c r="S233" s="93">
        <v>63</v>
      </c>
      <c r="T233" s="75" t="str">
        <f>IF($C79="","",VLOOKUP($S233,$A$17:$I$136,2,FALSE))</f>
        <v/>
      </c>
      <c r="U233" s="76"/>
      <c r="V233" s="27" t="str">
        <f>IF($C79="","",DBCS(VLOOKUP($S233,$A$17:$I$136,7,FALSE)))</f>
        <v/>
      </c>
      <c r="W233" s="88" t="str">
        <f>IF($C79="","",VLOOKUP($S233,$A$17:$I$136,8,FALSE))</f>
        <v/>
      </c>
      <c r="X233" s="88" t="str">
        <f>IF($C79="","",VLOOKUP($S233,$A$17:$I$136,9,FALSE))</f>
        <v/>
      </c>
      <c r="Z233" s="87">
        <v>98</v>
      </c>
      <c r="AA233" s="75" t="str">
        <f>IF($C114="","",VLOOKUP($Z233,$A$17:$I$136,2,FALSE))</f>
        <v/>
      </c>
      <c r="AB233" s="76"/>
      <c r="AC233" s="27" t="str">
        <f>IF($C114="","",DBCS(VLOOKUP($Z233,$A$17:$I$136,7,FALSE)))</f>
        <v/>
      </c>
      <c r="AD233" s="88" t="str">
        <f>IF($C114="","",VLOOKUP($Z233,$A$17:$I$136,8,FALSE))</f>
        <v/>
      </c>
      <c r="AE233" s="88" t="str">
        <f>IF($C114="","",VLOOKUP($Z233,$A$17:$I$136,9,FALSE))</f>
        <v/>
      </c>
    </row>
    <row r="234" spans="19:31" ht="16.5" customHeight="1" x14ac:dyDescent="0.15">
      <c r="S234" s="94"/>
      <c r="T234" s="77"/>
      <c r="U234" s="78"/>
      <c r="V234" s="46" t="str">
        <f>IF($C79="","",VLOOKUP($S233,$A$17:$I$136,3,FALSE))</f>
        <v/>
      </c>
      <c r="W234" s="88"/>
      <c r="X234" s="88"/>
      <c r="Z234" s="87"/>
      <c r="AA234" s="77"/>
      <c r="AB234" s="78"/>
      <c r="AC234" s="46" t="str">
        <f>IF($C114="","",VLOOKUP($Z233,$A$17:$I$136,3,FALSE))</f>
        <v/>
      </c>
      <c r="AD234" s="88"/>
      <c r="AE234" s="88"/>
    </row>
    <row r="235" spans="19:31" ht="9" customHeight="1" x14ac:dyDescent="0.15">
      <c r="S235" s="93">
        <v>64</v>
      </c>
      <c r="T235" s="75" t="str">
        <f>IF($C80="","",VLOOKUP($S235,$A$17:$I$136,2,FALSE))</f>
        <v/>
      </c>
      <c r="U235" s="76"/>
      <c r="V235" s="27" t="str">
        <f>IF($C80="","",DBCS(VLOOKUP($S235,$A$17:$I$136,7,FALSE)))</f>
        <v/>
      </c>
      <c r="W235" s="88" t="str">
        <f>IF($C80="","",VLOOKUP($S235,$A$17:$I$136,8,FALSE))</f>
        <v/>
      </c>
      <c r="X235" s="88" t="str">
        <f>IF($C80="","",VLOOKUP($S235,$A$17:$I$136,9,FALSE))</f>
        <v/>
      </c>
      <c r="Z235" s="87">
        <v>99</v>
      </c>
      <c r="AA235" s="75" t="str">
        <f>IF($C115="","",VLOOKUP($Z235,$A$17:$I$136,2,FALSE))</f>
        <v/>
      </c>
      <c r="AB235" s="76"/>
      <c r="AC235" s="27" t="str">
        <f>IF($C115="","",DBCS(VLOOKUP($Z235,$A$17:$I$136,7,FALSE)))</f>
        <v/>
      </c>
      <c r="AD235" s="88" t="str">
        <f>IF($C115="","",VLOOKUP($Z235,$A$17:$I$136,8,FALSE))</f>
        <v/>
      </c>
      <c r="AE235" s="88" t="str">
        <f>IF($C115="","",VLOOKUP($Z235,$A$17:$I$136,9,FALSE))</f>
        <v/>
      </c>
    </row>
    <row r="236" spans="19:31" ht="16.5" customHeight="1" x14ac:dyDescent="0.15">
      <c r="S236" s="94"/>
      <c r="T236" s="77"/>
      <c r="U236" s="78"/>
      <c r="V236" s="46" t="str">
        <f>IF($C80="","",VLOOKUP($S235,$A$17:$I$136,3,FALSE))</f>
        <v/>
      </c>
      <c r="W236" s="88"/>
      <c r="X236" s="88"/>
      <c r="Z236" s="87"/>
      <c r="AA236" s="77"/>
      <c r="AB236" s="78"/>
      <c r="AC236" s="46" t="str">
        <f>IF($C115="","",VLOOKUP($Z235,$A$17:$I$136,3,FALSE))</f>
        <v/>
      </c>
      <c r="AD236" s="88"/>
      <c r="AE236" s="88"/>
    </row>
    <row r="237" spans="19:31" ht="9" customHeight="1" x14ac:dyDescent="0.15">
      <c r="S237" s="93">
        <v>65</v>
      </c>
      <c r="T237" s="75" t="str">
        <f>IF($C81="","",VLOOKUP($S237,$A$17:$I$136,2,FALSE))</f>
        <v/>
      </c>
      <c r="U237" s="76"/>
      <c r="V237" s="27" t="str">
        <f>IF($C81="","",DBCS(VLOOKUP($S237,$A$17:$I$136,7,FALSE)))</f>
        <v/>
      </c>
      <c r="W237" s="88" t="str">
        <f>IF($C81="","",VLOOKUP($S237,$A$17:$I$136,8,FALSE))</f>
        <v/>
      </c>
      <c r="X237" s="88" t="str">
        <f>IF($C81="","",VLOOKUP($S237,$A$17:$I$136,9,FALSE))</f>
        <v/>
      </c>
      <c r="Z237" s="87">
        <v>100</v>
      </c>
      <c r="AA237" s="75" t="str">
        <f>IF($C116="","",VLOOKUP($Z237,$A$17:$I$136,2,FALSE))</f>
        <v/>
      </c>
      <c r="AB237" s="76"/>
      <c r="AC237" s="27" t="str">
        <f>IF($C116="","",DBCS(VLOOKUP($Z237,$A$17:$I$136,7,FALSE)))</f>
        <v/>
      </c>
      <c r="AD237" s="88" t="str">
        <f>IF($C116="","",VLOOKUP($Z237,$A$17:$I$136,8,FALSE))</f>
        <v/>
      </c>
      <c r="AE237" s="88" t="str">
        <f>IF($C116="","",VLOOKUP($Z237,$A$17:$I$136,9,FALSE))</f>
        <v/>
      </c>
    </row>
    <row r="238" spans="19:31" ht="16.5" customHeight="1" x14ac:dyDescent="0.15">
      <c r="S238" s="94"/>
      <c r="T238" s="77"/>
      <c r="U238" s="78"/>
      <c r="V238" s="46" t="str">
        <f>IF($C81="","",VLOOKUP($S237,$A$17:$I$136,3,FALSE))</f>
        <v/>
      </c>
      <c r="W238" s="88"/>
      <c r="X238" s="88"/>
      <c r="Z238" s="87"/>
      <c r="AA238" s="77"/>
      <c r="AB238" s="78"/>
      <c r="AC238" s="46" t="str">
        <f>IF($C116="","",VLOOKUP($Z237,$A$17:$I$136,3,FALSE))</f>
        <v/>
      </c>
      <c r="AD238" s="88"/>
      <c r="AE238" s="88"/>
    </row>
    <row r="239" spans="19:31" ht="9" customHeight="1" x14ac:dyDescent="0.15">
      <c r="S239" s="93">
        <v>66</v>
      </c>
      <c r="T239" s="75" t="str">
        <f>IF($C82="","",VLOOKUP($S239,$A$17:$I$136,2,FALSE))</f>
        <v/>
      </c>
      <c r="U239" s="76"/>
      <c r="V239" s="27" t="str">
        <f>IF($C82="","",DBCS(VLOOKUP($S239,$A$17:$I$136,7,FALSE)))</f>
        <v/>
      </c>
      <c r="W239" s="88" t="str">
        <f>IF($C82="","",VLOOKUP($S239,$A$17:$I$136,8,FALSE))</f>
        <v/>
      </c>
      <c r="X239" s="88" t="str">
        <f>IF($C82="","",VLOOKUP($S239,$A$17:$I$136,9,FALSE))</f>
        <v/>
      </c>
      <c r="Z239" s="87">
        <v>101</v>
      </c>
      <c r="AA239" s="75" t="str">
        <f>IF($C117="","",VLOOKUP($Z239,$A$17:$I$136,2,FALSE))</f>
        <v/>
      </c>
      <c r="AB239" s="76"/>
      <c r="AC239" s="27" t="str">
        <f>IF($C117="","",DBCS(VLOOKUP($Z239,$A$17:$I$136,7,FALSE)))</f>
        <v/>
      </c>
      <c r="AD239" s="88" t="str">
        <f>IF($C117="","",VLOOKUP($Z239,$A$17:$I$136,8,FALSE))</f>
        <v/>
      </c>
      <c r="AE239" s="88" t="str">
        <f>IF($C117="","",VLOOKUP($Z239,$A$17:$I$136,9,FALSE))</f>
        <v/>
      </c>
    </row>
    <row r="240" spans="19:31" ht="16.5" customHeight="1" x14ac:dyDescent="0.15">
      <c r="S240" s="94"/>
      <c r="T240" s="77"/>
      <c r="U240" s="78"/>
      <c r="V240" s="46" t="str">
        <f>IF($C82="","",VLOOKUP($S239,$A$17:$I$136,3,FALSE))</f>
        <v/>
      </c>
      <c r="W240" s="88"/>
      <c r="X240" s="88"/>
      <c r="Z240" s="87"/>
      <c r="AA240" s="77"/>
      <c r="AB240" s="78"/>
      <c r="AC240" s="46" t="str">
        <f>IF($C117="","",VLOOKUP($Z239,$A$17:$I$136,3,FALSE))</f>
        <v/>
      </c>
      <c r="AD240" s="88"/>
      <c r="AE240" s="88"/>
    </row>
    <row r="241" spans="19:31" ht="9" customHeight="1" x14ac:dyDescent="0.15">
      <c r="S241" s="93">
        <v>67</v>
      </c>
      <c r="T241" s="75" t="str">
        <f>IF($C83="","",VLOOKUP($S241,$A$17:$I$136,2,FALSE))</f>
        <v/>
      </c>
      <c r="U241" s="76"/>
      <c r="V241" s="27" t="str">
        <f>IF($C83="","",DBCS(VLOOKUP($S241,$A$17:$I$136,7,FALSE)))</f>
        <v/>
      </c>
      <c r="W241" s="88" t="str">
        <f>IF($C83="","",VLOOKUP($S241,$A$17:$I$136,8,FALSE))</f>
        <v/>
      </c>
      <c r="X241" s="88" t="str">
        <f>IF($C83="","",VLOOKUP($S241,$A$17:$I$136,9,FALSE))</f>
        <v/>
      </c>
      <c r="Z241" s="87">
        <v>102</v>
      </c>
      <c r="AA241" s="75" t="str">
        <f>IF($C118="","",VLOOKUP($Z241,$A$17:$I$136,2,FALSE))</f>
        <v/>
      </c>
      <c r="AB241" s="76"/>
      <c r="AC241" s="27" t="str">
        <f>IF($C118="","",DBCS(VLOOKUP($Z241,$A$17:$I$136,7,FALSE)))</f>
        <v/>
      </c>
      <c r="AD241" s="88" t="str">
        <f>IF($C118="","",VLOOKUP($Z241,$A$17:$I$136,8,FALSE))</f>
        <v/>
      </c>
      <c r="AE241" s="88" t="str">
        <f>IF($C118="","",VLOOKUP($Z241,$A$17:$I$136,9,FALSE))</f>
        <v/>
      </c>
    </row>
    <row r="242" spans="19:31" ht="16.5" customHeight="1" x14ac:dyDescent="0.15">
      <c r="S242" s="94"/>
      <c r="T242" s="77"/>
      <c r="U242" s="78"/>
      <c r="V242" s="46" t="str">
        <f>IF($C83="","",VLOOKUP($S241,$A$17:$I$136,3,FALSE))</f>
        <v/>
      </c>
      <c r="W242" s="88"/>
      <c r="X242" s="88"/>
      <c r="Z242" s="87"/>
      <c r="AA242" s="77"/>
      <c r="AB242" s="78"/>
      <c r="AC242" s="46" t="str">
        <f>IF($C118="","",VLOOKUP($Z241,$A$17:$I$136,3,FALSE))</f>
        <v/>
      </c>
      <c r="AD242" s="88"/>
      <c r="AE242" s="88"/>
    </row>
    <row r="243" spans="19:31" ht="9" customHeight="1" x14ac:dyDescent="0.15">
      <c r="S243" s="93">
        <v>68</v>
      </c>
      <c r="T243" s="75" t="str">
        <f>IF($C84="","",VLOOKUP($S243,$A$17:$I$136,2,FALSE))</f>
        <v/>
      </c>
      <c r="U243" s="76"/>
      <c r="V243" s="27" t="str">
        <f>IF($C84="","",DBCS(VLOOKUP($S243,$A$17:$I$136,7,FALSE)))</f>
        <v/>
      </c>
      <c r="W243" s="88" t="str">
        <f>IF($C84="","",VLOOKUP($S243,$A$17:$I$136,8,FALSE))</f>
        <v/>
      </c>
      <c r="X243" s="88" t="str">
        <f>IF($C84="","",VLOOKUP($S243,$A$17:$I$136,9,FALSE))</f>
        <v/>
      </c>
      <c r="Z243" s="87">
        <v>103</v>
      </c>
      <c r="AA243" s="75" t="str">
        <f>IF($C119="","",VLOOKUP($Z243,$A$17:$I$136,2,FALSE))</f>
        <v/>
      </c>
      <c r="AB243" s="76"/>
      <c r="AC243" s="27" t="str">
        <f>IF($C119="","",DBCS(VLOOKUP($Z243,$A$17:$I$136,7,FALSE)))</f>
        <v/>
      </c>
      <c r="AD243" s="88" t="str">
        <f>IF($C119="","",VLOOKUP($Z243,$A$17:$I$136,8,FALSE))</f>
        <v/>
      </c>
      <c r="AE243" s="88" t="str">
        <f>IF($C119="","",VLOOKUP($Z243,$A$17:$I$136,9,FALSE))</f>
        <v/>
      </c>
    </row>
    <row r="244" spans="19:31" ht="16.5" customHeight="1" x14ac:dyDescent="0.15">
      <c r="S244" s="94"/>
      <c r="T244" s="77"/>
      <c r="U244" s="78"/>
      <c r="V244" s="46" t="str">
        <f>IF($C84="","",VLOOKUP($S243,$A$17:$I$136,3,FALSE))</f>
        <v/>
      </c>
      <c r="W244" s="88"/>
      <c r="X244" s="88"/>
      <c r="Z244" s="87"/>
      <c r="AA244" s="77"/>
      <c r="AB244" s="78"/>
      <c r="AC244" s="46" t="str">
        <f>IF($C119="","",VLOOKUP($Z243,$A$17:$I$136,3,FALSE))</f>
        <v/>
      </c>
      <c r="AD244" s="88"/>
      <c r="AE244" s="88"/>
    </row>
    <row r="245" spans="19:31" ht="9" customHeight="1" x14ac:dyDescent="0.15">
      <c r="S245" s="93">
        <v>69</v>
      </c>
      <c r="T245" s="75" t="str">
        <f>IF($C85="","",VLOOKUP($S245,$A$17:$I$136,2,FALSE))</f>
        <v/>
      </c>
      <c r="U245" s="76"/>
      <c r="V245" s="27" t="str">
        <f>IF($C85="","",DBCS(VLOOKUP($S245,$A$17:$I$136,7,FALSE)))</f>
        <v/>
      </c>
      <c r="W245" s="88" t="str">
        <f>IF($C85="","",VLOOKUP($S245,$A$17:$I$136,8,FALSE))</f>
        <v/>
      </c>
      <c r="X245" s="88" t="str">
        <f>IF($C85="","",VLOOKUP($S245,$A$17:$I$136,9,FALSE))</f>
        <v/>
      </c>
      <c r="Z245" s="87">
        <v>104</v>
      </c>
      <c r="AA245" s="75" t="str">
        <f>IF($C120="","",VLOOKUP($Z245,$A$17:$I$136,2,FALSE))</f>
        <v/>
      </c>
      <c r="AB245" s="76"/>
      <c r="AC245" s="27" t="str">
        <f>IF($C120="","",DBCS(VLOOKUP($Z245,$A$17:$I$136,7,FALSE)))</f>
        <v/>
      </c>
      <c r="AD245" s="88" t="str">
        <f>IF($C120="","",VLOOKUP($Z245,$A$17:$I$136,8,FALSE))</f>
        <v/>
      </c>
      <c r="AE245" s="88" t="str">
        <f>IF($C120="","",VLOOKUP($Z245,$A$17:$I$136,9,FALSE))</f>
        <v/>
      </c>
    </row>
    <row r="246" spans="19:31" ht="16.5" customHeight="1" x14ac:dyDescent="0.15">
      <c r="S246" s="94"/>
      <c r="T246" s="77"/>
      <c r="U246" s="78"/>
      <c r="V246" s="46" t="str">
        <f>IF($C85="","",VLOOKUP($S245,$A$17:$I$136,3,FALSE))</f>
        <v/>
      </c>
      <c r="W246" s="88"/>
      <c r="X246" s="88"/>
      <c r="Z246" s="87"/>
      <c r="AA246" s="77"/>
      <c r="AB246" s="78"/>
      <c r="AC246" s="46" t="str">
        <f>IF($C120="","",VLOOKUP($Z245,$A$17:$I$136,3,FALSE))</f>
        <v/>
      </c>
      <c r="AD246" s="88"/>
      <c r="AE246" s="88"/>
    </row>
    <row r="247" spans="19:31" ht="9" customHeight="1" x14ac:dyDescent="0.15">
      <c r="S247" s="93">
        <v>70</v>
      </c>
      <c r="T247" s="75" t="str">
        <f>IF($C86="","",VLOOKUP($S247,$A$17:$I$136,2,FALSE))</f>
        <v/>
      </c>
      <c r="U247" s="76"/>
      <c r="V247" s="27" t="str">
        <f>IF($C86="","",DBCS(VLOOKUP($S247,$A$17:$I$136,7,FALSE)))</f>
        <v/>
      </c>
      <c r="W247" s="88" t="str">
        <f>IF($C86="","",VLOOKUP($S247,$A$17:$I$136,8,FALSE))</f>
        <v/>
      </c>
      <c r="X247" s="88" t="str">
        <f>IF($C86="","",VLOOKUP($S247,$A$17:$I$136,9,FALSE))</f>
        <v/>
      </c>
      <c r="Z247" s="87">
        <v>105</v>
      </c>
      <c r="AA247" s="75" t="str">
        <f>IF($C121="","",VLOOKUP($Z247,$A$17:$I$136,2,FALSE))</f>
        <v/>
      </c>
      <c r="AB247" s="76"/>
      <c r="AC247" s="27" t="str">
        <f>IF($C121="","",DBCS(VLOOKUP($Z247,$A$17:$I$136,7,FALSE)))</f>
        <v/>
      </c>
      <c r="AD247" s="88" t="str">
        <f>IF($C121="","",VLOOKUP($Z247,$A$17:$I$136,8,FALSE))</f>
        <v/>
      </c>
      <c r="AE247" s="88" t="str">
        <f>IF($C121="","",VLOOKUP($Z247,$A$17:$I$136,9,FALSE))</f>
        <v/>
      </c>
    </row>
    <row r="248" spans="19:31" ht="16.5" customHeight="1" x14ac:dyDescent="0.15">
      <c r="S248" s="94"/>
      <c r="T248" s="77"/>
      <c r="U248" s="78"/>
      <c r="V248" s="46" t="str">
        <f>IF($C86="","",VLOOKUP($S247,$A$17:$I$136,3,FALSE))</f>
        <v/>
      </c>
      <c r="W248" s="88"/>
      <c r="X248" s="88"/>
      <c r="Z248" s="87"/>
      <c r="AA248" s="77"/>
      <c r="AB248" s="78"/>
      <c r="AC248" s="46" t="str">
        <f>IF($C121="","",VLOOKUP($Z247,$A$17:$I$136,3,FALSE))</f>
        <v/>
      </c>
      <c r="AD248" s="88"/>
      <c r="AE248" s="88"/>
    </row>
    <row r="249" spans="19:31" ht="9" customHeight="1" x14ac:dyDescent="0.15">
      <c r="S249" s="93">
        <v>71</v>
      </c>
      <c r="T249" s="75" t="str">
        <f>IF($C87="","",VLOOKUP($S249,$A$17:$I$136,2,FALSE))</f>
        <v/>
      </c>
      <c r="U249" s="76"/>
      <c r="V249" s="27" t="str">
        <f>IF($C87="","",DBCS(VLOOKUP($S249,$A$17:$I$136,7,FALSE)))</f>
        <v/>
      </c>
      <c r="W249" s="88" t="str">
        <f>IF($C87="","",VLOOKUP($S249,$A$17:$I$136,8,FALSE))</f>
        <v/>
      </c>
      <c r="X249" s="88" t="str">
        <f>IF($C87="","",VLOOKUP($S249,$A$17:$I$136,9,FALSE))</f>
        <v/>
      </c>
      <c r="Z249" s="87">
        <v>106</v>
      </c>
      <c r="AA249" s="75" t="str">
        <f>IF($C122="","",VLOOKUP($Z249,$A$17:$I$136,2,FALSE))</f>
        <v/>
      </c>
      <c r="AB249" s="76"/>
      <c r="AC249" s="27" t="str">
        <f>IF($C122="","",DBCS(VLOOKUP($Z249,$A$17:$I$136,7,FALSE)))</f>
        <v/>
      </c>
      <c r="AD249" s="88" t="str">
        <f>IF($C122="","",VLOOKUP($Z249,$A$17:$I$136,8,FALSE))</f>
        <v/>
      </c>
      <c r="AE249" s="88" t="str">
        <f>IF($C122="","",VLOOKUP($Z249,$A$17:$I$136,9,FALSE))</f>
        <v/>
      </c>
    </row>
    <row r="250" spans="19:31" ht="16.5" customHeight="1" x14ac:dyDescent="0.15">
      <c r="S250" s="94"/>
      <c r="T250" s="77"/>
      <c r="U250" s="78"/>
      <c r="V250" s="46" t="str">
        <f>IF($C87="","",VLOOKUP($S249,$A$17:$I$136,3,FALSE))</f>
        <v/>
      </c>
      <c r="W250" s="88"/>
      <c r="X250" s="88"/>
      <c r="Z250" s="87"/>
      <c r="AA250" s="77"/>
      <c r="AB250" s="78"/>
      <c r="AC250" s="46" t="str">
        <f>IF($C122="","",VLOOKUP($Z249,$A$17:$I$136,3,FALSE))</f>
        <v/>
      </c>
      <c r="AD250" s="88"/>
      <c r="AE250" s="88"/>
    </row>
    <row r="251" spans="19:31" ht="9" customHeight="1" x14ac:dyDescent="0.15">
      <c r="S251" s="93">
        <v>72</v>
      </c>
      <c r="T251" s="75" t="str">
        <f>IF($C88="","",VLOOKUP($S251,$A$17:$I$136,2,FALSE))</f>
        <v/>
      </c>
      <c r="U251" s="76"/>
      <c r="V251" s="27" t="str">
        <f>IF($C88="","",DBCS(VLOOKUP($S251,$A$17:$I$136,7,FALSE)))</f>
        <v/>
      </c>
      <c r="W251" s="88" t="str">
        <f>IF($C88="","",VLOOKUP($S251,$A$17:$I$136,8,FALSE))</f>
        <v/>
      </c>
      <c r="X251" s="88" t="str">
        <f>IF($C88="","",VLOOKUP($S251,$A$17:$I$136,9,FALSE))</f>
        <v/>
      </c>
      <c r="Z251" s="87">
        <v>107</v>
      </c>
      <c r="AA251" s="75" t="str">
        <f>IF($C123="","",VLOOKUP($Z251,$A$17:$I$136,2,FALSE))</f>
        <v/>
      </c>
      <c r="AB251" s="76"/>
      <c r="AC251" s="27" t="str">
        <f>IF($C123="","",DBCS(VLOOKUP($Z251,$A$17:$I$136,7,FALSE)))</f>
        <v/>
      </c>
      <c r="AD251" s="88" t="str">
        <f>IF($C123="","",VLOOKUP($Z251,$A$17:$I$136,8,FALSE))</f>
        <v/>
      </c>
      <c r="AE251" s="88" t="str">
        <f>IF($C123="","",VLOOKUP($Z251,$A$17:$I$136,9,FALSE))</f>
        <v/>
      </c>
    </row>
    <row r="252" spans="19:31" ht="16.5" customHeight="1" x14ac:dyDescent="0.15">
      <c r="S252" s="94"/>
      <c r="T252" s="77"/>
      <c r="U252" s="78"/>
      <c r="V252" s="46" t="str">
        <f>IF($C88="","",VLOOKUP($S251,$A$17:$I$136,3,FALSE))</f>
        <v/>
      </c>
      <c r="W252" s="88"/>
      <c r="X252" s="88"/>
      <c r="Z252" s="87"/>
      <c r="AA252" s="77"/>
      <c r="AB252" s="78"/>
      <c r="AC252" s="46" t="str">
        <f>IF($C123="","",VLOOKUP($Z251,$A$17:$I$136,3,FALSE))</f>
        <v/>
      </c>
      <c r="AD252" s="88"/>
      <c r="AE252" s="88"/>
    </row>
    <row r="253" spans="19:31" ht="9" customHeight="1" x14ac:dyDescent="0.15">
      <c r="S253" s="93">
        <v>73</v>
      </c>
      <c r="T253" s="75" t="str">
        <f>IF($C89="","",VLOOKUP($S253,$A$17:$I$136,2,FALSE))</f>
        <v/>
      </c>
      <c r="U253" s="76"/>
      <c r="V253" s="27" t="str">
        <f>IF($C89="","",DBCS(VLOOKUP($S253,$A$17:$I$136,7,FALSE)))</f>
        <v/>
      </c>
      <c r="W253" s="88" t="str">
        <f>IF($C89="","",VLOOKUP($S253,$A$17:$I$136,8,FALSE))</f>
        <v/>
      </c>
      <c r="X253" s="88" t="str">
        <f>IF($C89="","",VLOOKUP($S253,$A$17:$I$136,9,FALSE))</f>
        <v/>
      </c>
      <c r="Z253" s="87">
        <v>108</v>
      </c>
      <c r="AA253" s="75" t="str">
        <f>IF($C124="","",VLOOKUP($Z253,$A$17:$I$136,2,FALSE))</f>
        <v/>
      </c>
      <c r="AB253" s="76"/>
      <c r="AC253" s="27" t="str">
        <f>IF($C124="","",DBCS(VLOOKUP($Z253,$A$17:$I$136,7,FALSE)))</f>
        <v/>
      </c>
      <c r="AD253" s="88" t="str">
        <f>IF($C124="","",VLOOKUP($Z253,$A$17:$I$136,8,FALSE))</f>
        <v/>
      </c>
      <c r="AE253" s="88" t="str">
        <f>IF($C124="","",VLOOKUP($Z253,$A$17:$I$136,9,FALSE))</f>
        <v/>
      </c>
    </row>
    <row r="254" spans="19:31" ht="16.5" customHeight="1" x14ac:dyDescent="0.15">
      <c r="S254" s="94"/>
      <c r="T254" s="77"/>
      <c r="U254" s="78"/>
      <c r="V254" s="46" t="str">
        <f>IF($C89="","",VLOOKUP($S253,$A$17:$I$136,3,FALSE))</f>
        <v/>
      </c>
      <c r="W254" s="88"/>
      <c r="X254" s="88"/>
      <c r="Z254" s="87"/>
      <c r="AA254" s="77"/>
      <c r="AB254" s="78"/>
      <c r="AC254" s="46" t="str">
        <f>IF($C124="","",VLOOKUP($Z253,$A$17:$I$136,3,FALSE))</f>
        <v/>
      </c>
      <c r="AD254" s="88"/>
      <c r="AE254" s="88"/>
    </row>
    <row r="255" spans="19:31" ht="9" customHeight="1" x14ac:dyDescent="0.15">
      <c r="S255" s="93">
        <v>74</v>
      </c>
      <c r="T255" s="75" t="str">
        <f>IF($C90="","",VLOOKUP($S255,$A$17:$I$136,2,FALSE))</f>
        <v/>
      </c>
      <c r="U255" s="76"/>
      <c r="V255" s="27" t="str">
        <f>IF($C90="","",DBCS(VLOOKUP($S255,$A$17:$I$136,7,FALSE)))</f>
        <v/>
      </c>
      <c r="W255" s="88" t="str">
        <f>IF($C90="","",VLOOKUP($S255,$A$17:$I$136,8,FALSE))</f>
        <v/>
      </c>
      <c r="X255" s="88" t="str">
        <f>IF($C90="","",VLOOKUP($S255,$A$17:$I$136,9,FALSE))</f>
        <v/>
      </c>
      <c r="Z255" s="87">
        <v>109</v>
      </c>
      <c r="AA255" s="75" t="str">
        <f>IF($C125="","",VLOOKUP($Z255,$A$17:$I$136,2,FALSE))</f>
        <v/>
      </c>
      <c r="AB255" s="76"/>
      <c r="AC255" s="27" t="str">
        <f>IF($C125="","",DBCS(VLOOKUP($Z255,$A$17:$I$136,7,FALSE)))</f>
        <v/>
      </c>
      <c r="AD255" s="88" t="str">
        <f>IF($C125="","",VLOOKUP($Z255,$A$17:$I$136,8,FALSE))</f>
        <v/>
      </c>
      <c r="AE255" s="88" t="str">
        <f>IF($C125="","",VLOOKUP($Z255,$A$17:$I$136,9,FALSE))</f>
        <v/>
      </c>
    </row>
    <row r="256" spans="19:31" ht="16.5" customHeight="1" x14ac:dyDescent="0.15">
      <c r="S256" s="94"/>
      <c r="T256" s="77"/>
      <c r="U256" s="78"/>
      <c r="V256" s="46" t="str">
        <f>IF($C90="","",VLOOKUP($S255,$A$17:$I$136,3,FALSE))</f>
        <v/>
      </c>
      <c r="W256" s="88"/>
      <c r="X256" s="88"/>
      <c r="Z256" s="87"/>
      <c r="AA256" s="77"/>
      <c r="AB256" s="78"/>
      <c r="AC256" s="46" t="str">
        <f>IF($C125="","",VLOOKUP($Z255,$A$17:$I$136,3,FALSE))</f>
        <v/>
      </c>
      <c r="AD256" s="88"/>
      <c r="AE256" s="88"/>
    </row>
    <row r="257" spans="19:31" ht="9" customHeight="1" x14ac:dyDescent="0.15">
      <c r="S257" s="93">
        <v>75</v>
      </c>
      <c r="T257" s="75" t="str">
        <f>IF($C91="","",VLOOKUP($S257,$A$17:$I$136,2,FALSE))</f>
        <v/>
      </c>
      <c r="U257" s="76"/>
      <c r="V257" s="27" t="str">
        <f>IF($C91="","",DBCS(VLOOKUP($S257,$A$17:$I$136,7,FALSE)))</f>
        <v/>
      </c>
      <c r="W257" s="88" t="str">
        <f>IF($C91="","",VLOOKUP($S257,$A$17:$I$136,8,FALSE))</f>
        <v/>
      </c>
      <c r="X257" s="88" t="str">
        <f>IF($C91="","",VLOOKUP($S257,$A$17:$I$136,9,FALSE))</f>
        <v/>
      </c>
      <c r="Z257" s="87">
        <v>110</v>
      </c>
      <c r="AA257" s="75" t="str">
        <f>IF($C126="","",VLOOKUP($Z257,$A$17:$I$136,2,FALSE))</f>
        <v/>
      </c>
      <c r="AB257" s="76"/>
      <c r="AC257" s="27" t="str">
        <f>IF($C126="","",DBCS(VLOOKUP($Z257,$A$17:$I$136,7,FALSE)))</f>
        <v/>
      </c>
      <c r="AD257" s="88" t="str">
        <f>IF($C126="","",VLOOKUP($Z257,$A$17:$I$136,8,FALSE))</f>
        <v/>
      </c>
      <c r="AE257" s="88" t="str">
        <f>IF($C126="","",VLOOKUP($Z257,$A$17:$I$136,9,FALSE))</f>
        <v/>
      </c>
    </row>
    <row r="258" spans="19:31" ht="16.5" customHeight="1" x14ac:dyDescent="0.15">
      <c r="S258" s="94"/>
      <c r="T258" s="77"/>
      <c r="U258" s="78"/>
      <c r="V258" s="46" t="str">
        <f>IF($C91="","",VLOOKUP($S257,$A$17:$I$136,3,FALSE))</f>
        <v/>
      </c>
      <c r="W258" s="88"/>
      <c r="X258" s="88"/>
      <c r="Z258" s="87"/>
      <c r="AA258" s="77"/>
      <c r="AB258" s="78"/>
      <c r="AC258" s="46" t="str">
        <f>IF($C126="","",VLOOKUP($Z257,$A$17:$I$136,3,FALSE))</f>
        <v/>
      </c>
      <c r="AD258" s="88"/>
      <c r="AE258" s="88"/>
    </row>
    <row r="259" spans="19:31" ht="9" customHeight="1" x14ac:dyDescent="0.15">
      <c r="S259" s="93">
        <v>76</v>
      </c>
      <c r="T259" s="75" t="str">
        <f>IF($C92="","",VLOOKUP($S259,$A$17:$I$136,2,FALSE))</f>
        <v/>
      </c>
      <c r="U259" s="76"/>
      <c r="V259" s="27" t="str">
        <f>IF($C92="","",DBCS(VLOOKUP($S259,$A$17:$I$136,7,FALSE)))</f>
        <v/>
      </c>
      <c r="W259" s="88" t="str">
        <f>IF($C92="","",VLOOKUP($S259,$A$17:$I$136,8,FALSE))</f>
        <v/>
      </c>
      <c r="X259" s="88" t="str">
        <f>IF($C92="","",VLOOKUP($S259,$A$17:$I$136,9,FALSE))</f>
        <v/>
      </c>
      <c r="Z259" s="87">
        <v>111</v>
      </c>
      <c r="AA259" s="75" t="str">
        <f>IF($C127="","",VLOOKUP($Z259,$A$17:$I$136,2,FALSE))</f>
        <v/>
      </c>
      <c r="AB259" s="76"/>
      <c r="AC259" s="27" t="str">
        <f>IF($C127="","",DBCS(VLOOKUP($Z259,$A$17:$I$136,7,FALSE)))</f>
        <v/>
      </c>
      <c r="AD259" s="88" t="str">
        <f>IF($C127="","",VLOOKUP($Z259,$A$17:$I$136,8,FALSE))</f>
        <v/>
      </c>
      <c r="AE259" s="88" t="str">
        <f>IF($C127="","",VLOOKUP($Z259,$A$17:$I$136,9,FALSE))</f>
        <v/>
      </c>
    </row>
    <row r="260" spans="19:31" ht="16.5" customHeight="1" x14ac:dyDescent="0.15">
      <c r="S260" s="94"/>
      <c r="T260" s="77"/>
      <c r="U260" s="78"/>
      <c r="V260" s="46" t="str">
        <f>IF($C92="","",VLOOKUP($S259,$A$17:$I$136,3,FALSE))</f>
        <v/>
      </c>
      <c r="W260" s="88"/>
      <c r="X260" s="88"/>
      <c r="Z260" s="87"/>
      <c r="AA260" s="77"/>
      <c r="AB260" s="78"/>
      <c r="AC260" s="46" t="str">
        <f>IF($C127="","",VLOOKUP($Z259,$A$17:$I$136,3,FALSE))</f>
        <v/>
      </c>
      <c r="AD260" s="88"/>
      <c r="AE260" s="88"/>
    </row>
    <row r="261" spans="19:31" ht="9" customHeight="1" x14ac:dyDescent="0.15">
      <c r="S261" s="93">
        <v>77</v>
      </c>
      <c r="T261" s="75" t="str">
        <f>IF($C93="","",VLOOKUP($S261,$A$17:$I$136,2,FALSE))</f>
        <v/>
      </c>
      <c r="U261" s="76"/>
      <c r="V261" s="27" t="str">
        <f>IF($C93="","",DBCS(VLOOKUP($S261,$A$17:$I$136,7,FALSE)))</f>
        <v/>
      </c>
      <c r="W261" s="88" t="str">
        <f>IF($C93="","",VLOOKUP($S261,$A$17:$I$136,8,FALSE))</f>
        <v/>
      </c>
      <c r="X261" s="88" t="str">
        <f>IF($C93="","",VLOOKUP($S261,$A$17:$I$136,9,FALSE))</f>
        <v/>
      </c>
      <c r="Z261" s="87">
        <v>112</v>
      </c>
      <c r="AA261" s="75" t="str">
        <f>IF($C128="","",VLOOKUP($Z261,$A$17:$I$136,2,FALSE))</f>
        <v/>
      </c>
      <c r="AB261" s="76"/>
      <c r="AC261" s="27" t="str">
        <f>IF($C128="","",DBCS(VLOOKUP($Z261,$A$17:$I$136,7,FALSE)))</f>
        <v/>
      </c>
      <c r="AD261" s="88" t="str">
        <f>IF($C128="","",VLOOKUP($Z261,$A$17:$I$136,8,FALSE))</f>
        <v/>
      </c>
      <c r="AE261" s="88" t="str">
        <f>IF($C128="","",VLOOKUP($Z261,$A$17:$I$136,9,FALSE))</f>
        <v/>
      </c>
    </row>
    <row r="262" spans="19:31" ht="16.5" customHeight="1" x14ac:dyDescent="0.15">
      <c r="S262" s="94"/>
      <c r="T262" s="77"/>
      <c r="U262" s="78"/>
      <c r="V262" s="46" t="str">
        <f>IF($C93="","",VLOOKUP($S261,$A$17:$I$136,3,FALSE))</f>
        <v/>
      </c>
      <c r="W262" s="88"/>
      <c r="X262" s="88"/>
      <c r="Z262" s="87"/>
      <c r="AA262" s="77"/>
      <c r="AB262" s="78"/>
      <c r="AC262" s="46" t="str">
        <f>IF($C128="","",VLOOKUP($Z261,$A$17:$I$136,3,FALSE))</f>
        <v/>
      </c>
      <c r="AD262" s="88"/>
      <c r="AE262" s="88"/>
    </row>
    <row r="263" spans="19:31" ht="9" customHeight="1" x14ac:dyDescent="0.15">
      <c r="S263" s="93">
        <v>78</v>
      </c>
      <c r="T263" s="75" t="str">
        <f>IF($C94="","",VLOOKUP($S263,$A$17:$I$136,2,FALSE))</f>
        <v/>
      </c>
      <c r="U263" s="76"/>
      <c r="V263" s="27" t="str">
        <f>IF($C94="","",DBCS(VLOOKUP($S263,$A$17:$I$136,7,FALSE)))</f>
        <v/>
      </c>
      <c r="W263" s="88" t="str">
        <f>IF($C94="","",VLOOKUP($S263,$A$17:$I$136,8,FALSE))</f>
        <v/>
      </c>
      <c r="X263" s="88" t="str">
        <f>IF($C94="","",VLOOKUP($S263,$A$17:$I$136,9,FALSE))</f>
        <v/>
      </c>
      <c r="Z263" s="87">
        <v>113</v>
      </c>
      <c r="AA263" s="75" t="str">
        <f>IF($C129="","",VLOOKUP($Z263,$A$17:$I$136,2,FALSE))</f>
        <v/>
      </c>
      <c r="AB263" s="76"/>
      <c r="AC263" s="27" t="str">
        <f>IF($C129="","",DBCS(VLOOKUP($Z263,$A$17:$I$136,7,FALSE)))</f>
        <v/>
      </c>
      <c r="AD263" s="88" t="str">
        <f>IF($C129="","",VLOOKUP($Z263,$A$17:$I$136,8,FALSE))</f>
        <v/>
      </c>
      <c r="AE263" s="88" t="str">
        <f>IF($C129="","",VLOOKUP($Z263,$A$17:$I$136,9,FALSE))</f>
        <v/>
      </c>
    </row>
    <row r="264" spans="19:31" ht="16.5" customHeight="1" x14ac:dyDescent="0.15">
      <c r="S264" s="94"/>
      <c r="T264" s="77"/>
      <c r="U264" s="78"/>
      <c r="V264" s="46" t="str">
        <f>IF($C94="","",VLOOKUP($S263,$A$17:$I$136,3,FALSE))</f>
        <v/>
      </c>
      <c r="W264" s="88"/>
      <c r="X264" s="88"/>
      <c r="Z264" s="87"/>
      <c r="AA264" s="77"/>
      <c r="AB264" s="78"/>
      <c r="AC264" s="46" t="str">
        <f>IF($C129="","",VLOOKUP($Z263,$A$17:$I$136,3,FALSE))</f>
        <v/>
      </c>
      <c r="AD264" s="88"/>
      <c r="AE264" s="88"/>
    </row>
    <row r="265" spans="19:31" ht="9" customHeight="1" x14ac:dyDescent="0.15">
      <c r="S265" s="93">
        <v>79</v>
      </c>
      <c r="T265" s="75" t="str">
        <f>IF($C95="","",VLOOKUP($S265,$A$17:$I$136,2,FALSE))</f>
        <v/>
      </c>
      <c r="U265" s="76"/>
      <c r="V265" s="27" t="str">
        <f>IF($C95="","",DBCS(VLOOKUP($S265,$A$17:$I$136,7,FALSE)))</f>
        <v/>
      </c>
      <c r="W265" s="88" t="str">
        <f>IF($C95="","",VLOOKUP($S265,$A$17:$I$136,8,FALSE))</f>
        <v/>
      </c>
      <c r="X265" s="88" t="str">
        <f>IF($C95="","",VLOOKUP($S265,$A$17:$I$136,9,FALSE))</f>
        <v/>
      </c>
      <c r="Z265" s="87">
        <v>114</v>
      </c>
      <c r="AA265" s="75" t="str">
        <f>IF($C130="","",VLOOKUP($Z265,$A$17:$I$136,2,FALSE))</f>
        <v/>
      </c>
      <c r="AB265" s="76"/>
      <c r="AC265" s="27" t="str">
        <f>IF($C130="","",DBCS(VLOOKUP($Z265,$A$17:$I$136,7,FALSE)))</f>
        <v/>
      </c>
      <c r="AD265" s="88" t="str">
        <f>IF($C130="","",VLOOKUP($Z265,$A$17:$I$136,8,FALSE))</f>
        <v/>
      </c>
      <c r="AE265" s="88" t="str">
        <f>IF($C130="","",VLOOKUP($Z265,$A$17:$I$136,9,FALSE))</f>
        <v/>
      </c>
    </row>
    <row r="266" spans="19:31" ht="16.5" customHeight="1" x14ac:dyDescent="0.15">
      <c r="S266" s="94"/>
      <c r="T266" s="77"/>
      <c r="U266" s="78"/>
      <c r="V266" s="46" t="str">
        <f>IF($C95="","",VLOOKUP($S265,$A$17:$I$136,3,FALSE))</f>
        <v/>
      </c>
      <c r="W266" s="88"/>
      <c r="X266" s="88"/>
      <c r="Z266" s="87"/>
      <c r="AA266" s="77"/>
      <c r="AB266" s="78"/>
      <c r="AC266" s="46" t="str">
        <f>IF($C130="","",VLOOKUP($Z265,$A$17:$I$136,3,FALSE))</f>
        <v/>
      </c>
      <c r="AD266" s="88"/>
      <c r="AE266" s="88"/>
    </row>
    <row r="267" spans="19:31" ht="9" customHeight="1" x14ac:dyDescent="0.15">
      <c r="S267" s="93">
        <v>80</v>
      </c>
      <c r="T267" s="75" t="str">
        <f>IF($C96="","",VLOOKUP($S267,$A$17:$I$136,2,FALSE))</f>
        <v/>
      </c>
      <c r="U267" s="76"/>
      <c r="V267" s="27" t="str">
        <f>IF($C96="","",DBCS(VLOOKUP($S267,$A$17:$I$136,7,FALSE)))</f>
        <v/>
      </c>
      <c r="W267" s="88" t="str">
        <f>IF($C96="","",VLOOKUP($S267,$A$17:$I$136,8,FALSE))</f>
        <v/>
      </c>
      <c r="X267" s="88" t="str">
        <f>IF($C96="","",VLOOKUP($S267,$A$17:$I$136,9,FALSE))</f>
        <v/>
      </c>
      <c r="Z267" s="87">
        <v>115</v>
      </c>
      <c r="AA267" s="75" t="str">
        <f>IF($C131="","",VLOOKUP($Z267,$A$17:$I$136,2,FALSE))</f>
        <v/>
      </c>
      <c r="AB267" s="76"/>
      <c r="AC267" s="27" t="str">
        <f>IF($C131="","",DBCS(VLOOKUP($Z267,$A$17:$I$136,7,FALSE)))</f>
        <v/>
      </c>
      <c r="AD267" s="88" t="str">
        <f>IF($C131="","",VLOOKUP($Z267,$A$17:$I$136,8,FALSE))</f>
        <v/>
      </c>
      <c r="AE267" s="88" t="str">
        <f>IF($C131="","",VLOOKUP($Z267,$A$17:$I$136,9,FALSE))</f>
        <v/>
      </c>
    </row>
    <row r="268" spans="19:31" ht="16.5" customHeight="1" x14ac:dyDescent="0.15">
      <c r="S268" s="94"/>
      <c r="T268" s="77"/>
      <c r="U268" s="78"/>
      <c r="V268" s="46" t="str">
        <f>IF($C96="","",VLOOKUP($S267,$A$17:$I$136,3,FALSE))</f>
        <v/>
      </c>
      <c r="W268" s="88"/>
      <c r="X268" s="88"/>
      <c r="Z268" s="87"/>
      <c r="AA268" s="77"/>
      <c r="AB268" s="78"/>
      <c r="AC268" s="46" t="str">
        <f>IF($C131="","",VLOOKUP($Z267,$A$17:$I$136,3,FALSE))</f>
        <v/>
      </c>
      <c r="AD268" s="88"/>
      <c r="AE268" s="88"/>
    </row>
    <row r="269" spans="19:31" ht="9" customHeight="1" x14ac:dyDescent="0.15">
      <c r="S269" s="93">
        <v>81</v>
      </c>
      <c r="T269" s="75" t="str">
        <f>IF($C97="","",VLOOKUP($S269,$A$17:$I$136,2,FALSE))</f>
        <v/>
      </c>
      <c r="U269" s="76"/>
      <c r="V269" s="27" t="str">
        <f>IF($C97="","",DBCS(VLOOKUP($S269,$A$17:$I$136,7,FALSE)))</f>
        <v/>
      </c>
      <c r="W269" s="88" t="str">
        <f>IF($C97="","",VLOOKUP($S269,$A$17:$I$136,8,FALSE))</f>
        <v/>
      </c>
      <c r="X269" s="88" t="str">
        <f>IF($C97="","",VLOOKUP($S269,$A$17:$I$136,9,FALSE))</f>
        <v/>
      </c>
      <c r="Z269" s="87">
        <v>116</v>
      </c>
      <c r="AA269" s="75" t="str">
        <f>IF($C132="","",VLOOKUP($Z269,$A$17:$I$136,2,FALSE))</f>
        <v/>
      </c>
      <c r="AB269" s="76"/>
      <c r="AC269" s="27" t="str">
        <f>IF($C132="","",DBCS(VLOOKUP($Z269,$A$17:$I$136,7,FALSE)))</f>
        <v/>
      </c>
      <c r="AD269" s="88" t="str">
        <f>IF($C132="","",VLOOKUP($Z269,$A$17:$I$136,8,FALSE))</f>
        <v/>
      </c>
      <c r="AE269" s="88" t="str">
        <f>IF($C132="","",VLOOKUP($Z269,$A$17:$I$136,9,FALSE))</f>
        <v/>
      </c>
    </row>
    <row r="270" spans="19:31" ht="16.5" customHeight="1" x14ac:dyDescent="0.15">
      <c r="S270" s="94"/>
      <c r="T270" s="77"/>
      <c r="U270" s="78"/>
      <c r="V270" s="46" t="str">
        <f>IF($C97="","",VLOOKUP($S269,$A$17:$I$136,3,FALSE))</f>
        <v/>
      </c>
      <c r="W270" s="88"/>
      <c r="X270" s="88"/>
      <c r="Z270" s="87"/>
      <c r="AA270" s="77"/>
      <c r="AB270" s="78"/>
      <c r="AC270" s="46" t="str">
        <f>IF($C132="","",VLOOKUP($Z269,$A$17:$I$136,3,FALSE))</f>
        <v/>
      </c>
      <c r="AD270" s="88"/>
      <c r="AE270" s="88"/>
    </row>
    <row r="271" spans="19:31" ht="9" customHeight="1" x14ac:dyDescent="0.15">
      <c r="S271" s="93">
        <v>82</v>
      </c>
      <c r="T271" s="75" t="str">
        <f>IF($C98="","",VLOOKUP($S271,$A$17:$I$136,2,FALSE))</f>
        <v/>
      </c>
      <c r="U271" s="76"/>
      <c r="V271" s="27" t="str">
        <f>IF($C98="","",DBCS(VLOOKUP($S271,$A$17:$I$136,7,FALSE)))</f>
        <v/>
      </c>
      <c r="W271" s="88" t="str">
        <f>IF($C98="","",VLOOKUP($S271,$A$17:$I$136,8,FALSE))</f>
        <v/>
      </c>
      <c r="X271" s="88" t="str">
        <f>IF($C98="","",VLOOKUP($S271,$A$17:$I$136,9,FALSE))</f>
        <v/>
      </c>
      <c r="Z271" s="87">
        <v>117</v>
      </c>
      <c r="AA271" s="75" t="str">
        <f>IF($C133="","",VLOOKUP($Z271,$A$17:$I$136,2,FALSE))</f>
        <v/>
      </c>
      <c r="AB271" s="76"/>
      <c r="AC271" s="27" t="str">
        <f>IF($C133="","",DBCS(VLOOKUP($Z271,$A$17:$I$136,7,FALSE)))</f>
        <v/>
      </c>
      <c r="AD271" s="88" t="str">
        <f>IF($C133="","",VLOOKUP($Z271,$A$17:$I$136,8,FALSE))</f>
        <v/>
      </c>
      <c r="AE271" s="88" t="str">
        <f>IF($C133="","",VLOOKUP($Z271,$A$17:$I$136,9,FALSE))</f>
        <v/>
      </c>
    </row>
    <row r="272" spans="19:31" ht="16.5" customHeight="1" x14ac:dyDescent="0.15">
      <c r="S272" s="94"/>
      <c r="T272" s="77"/>
      <c r="U272" s="78"/>
      <c r="V272" s="46" t="str">
        <f>IF($C98="","",VLOOKUP($S271,$A$17:$I$136,3,FALSE))</f>
        <v/>
      </c>
      <c r="W272" s="88"/>
      <c r="X272" s="88"/>
      <c r="Z272" s="87"/>
      <c r="AA272" s="77"/>
      <c r="AB272" s="78"/>
      <c r="AC272" s="46" t="str">
        <f>IF($C133="","",VLOOKUP($Z271,$A$17:$I$136,3,FALSE))</f>
        <v/>
      </c>
      <c r="AD272" s="88"/>
      <c r="AE272" s="88"/>
    </row>
    <row r="273" spans="19:31" ht="9" customHeight="1" x14ac:dyDescent="0.15">
      <c r="S273" s="93">
        <v>83</v>
      </c>
      <c r="T273" s="75" t="str">
        <f>IF($C99="","",VLOOKUP($S273,$A$17:$I$136,2,FALSE))</f>
        <v/>
      </c>
      <c r="U273" s="76"/>
      <c r="V273" s="27" t="str">
        <f>IF($C99="","",DBCS(VLOOKUP($S273,$A$17:$I$136,7,FALSE)))</f>
        <v/>
      </c>
      <c r="W273" s="88" t="str">
        <f>IF($C99="","",VLOOKUP($S273,$A$17:$I$136,8,FALSE))</f>
        <v/>
      </c>
      <c r="X273" s="88" t="str">
        <f>IF($C99="","",VLOOKUP($S273,$A$17:$I$136,9,FALSE))</f>
        <v/>
      </c>
      <c r="Z273" s="87">
        <v>118</v>
      </c>
      <c r="AA273" s="75" t="str">
        <f>IF($C134="","",VLOOKUP($Z273,$A$17:$I$136,2,FALSE))</f>
        <v/>
      </c>
      <c r="AB273" s="76"/>
      <c r="AC273" s="27" t="str">
        <f>IF($C134="","",DBCS(VLOOKUP($Z273,$A$17:$I$136,7,FALSE)))</f>
        <v/>
      </c>
      <c r="AD273" s="88" t="str">
        <f>IF($C134="","",VLOOKUP($Z273,$A$17:$I$136,8,FALSE))</f>
        <v/>
      </c>
      <c r="AE273" s="88" t="str">
        <f>IF($C134="","",VLOOKUP($Z273,$A$17:$I$136,9,FALSE))</f>
        <v/>
      </c>
    </row>
    <row r="274" spans="19:31" ht="16.5" customHeight="1" x14ac:dyDescent="0.15">
      <c r="S274" s="94"/>
      <c r="T274" s="77"/>
      <c r="U274" s="78"/>
      <c r="V274" s="46" t="str">
        <f>IF($C99="","",VLOOKUP($S273,$A$17:$I$136,3,FALSE))</f>
        <v/>
      </c>
      <c r="W274" s="88"/>
      <c r="X274" s="88"/>
      <c r="Z274" s="87"/>
      <c r="AA274" s="77"/>
      <c r="AB274" s="78"/>
      <c r="AC274" s="46" t="str">
        <f>IF($C134="","",VLOOKUP($Z273,$A$17:$I$136,3,FALSE))</f>
        <v/>
      </c>
      <c r="AD274" s="88"/>
      <c r="AE274" s="88"/>
    </row>
    <row r="275" spans="19:31" ht="9" customHeight="1" x14ac:dyDescent="0.15">
      <c r="S275" s="93">
        <v>84</v>
      </c>
      <c r="T275" s="75" t="str">
        <f>IF($C100="","",VLOOKUP($S275,$A$17:$I$136,2,FALSE))</f>
        <v/>
      </c>
      <c r="U275" s="76"/>
      <c r="V275" s="27" t="str">
        <f>IF($C100="","",DBCS(VLOOKUP($S275,$A$17:$I$136,7,FALSE)))</f>
        <v/>
      </c>
      <c r="W275" s="88" t="str">
        <f>IF($C100="","",VLOOKUP($S275,$A$17:$I$136,8,FALSE))</f>
        <v/>
      </c>
      <c r="X275" s="88" t="str">
        <f>IF($C100="","",VLOOKUP($S275,$A$17:$I$136,9,FALSE))</f>
        <v/>
      </c>
      <c r="Z275" s="87">
        <v>119</v>
      </c>
      <c r="AA275" s="75" t="str">
        <f>IF($C135="","",VLOOKUP($Z275,$A$17:$I$136,2,FALSE))</f>
        <v/>
      </c>
      <c r="AB275" s="76"/>
      <c r="AC275" s="27" t="str">
        <f>IF($C135="","",DBCS(VLOOKUP($Z275,$A$17:$I$136,7,FALSE)))</f>
        <v/>
      </c>
      <c r="AD275" s="88" t="str">
        <f>IF($C135="","",VLOOKUP($Z275,$A$17:$I$136,8,FALSE))</f>
        <v/>
      </c>
      <c r="AE275" s="88" t="str">
        <f>IF($C135="","",VLOOKUP($Z275,$A$17:$I$136,9,FALSE))</f>
        <v/>
      </c>
    </row>
    <row r="276" spans="19:31" ht="16.5" customHeight="1" x14ac:dyDescent="0.15">
      <c r="S276" s="94"/>
      <c r="T276" s="77"/>
      <c r="U276" s="78"/>
      <c r="V276" s="46" t="str">
        <f>IF($C100="","",VLOOKUP($S275,$A$17:$I$136,3,FALSE))</f>
        <v/>
      </c>
      <c r="W276" s="88"/>
      <c r="X276" s="88"/>
      <c r="Z276" s="87"/>
      <c r="AA276" s="77"/>
      <c r="AB276" s="78"/>
      <c r="AC276" s="46" t="str">
        <f>IF($C135="","",VLOOKUP($Z275,$A$17:$I$136,3,FALSE))</f>
        <v/>
      </c>
      <c r="AD276" s="88"/>
      <c r="AE276" s="88"/>
    </row>
    <row r="277" spans="19:31" ht="9" customHeight="1" x14ac:dyDescent="0.15">
      <c r="S277" s="93">
        <v>85</v>
      </c>
      <c r="T277" s="75" t="str">
        <f>IF($C101="","",VLOOKUP($S277,$A$17:$I$136,2,FALSE))</f>
        <v/>
      </c>
      <c r="U277" s="76"/>
      <c r="V277" s="27" t="str">
        <f>IF($C101="","",DBCS(VLOOKUP($S277,$A$17:$I$136,7,FALSE)))</f>
        <v/>
      </c>
      <c r="W277" s="88" t="str">
        <f>IF($C101="","",VLOOKUP($S277,$A$17:$I$136,8,FALSE))</f>
        <v/>
      </c>
      <c r="X277" s="88" t="str">
        <f>IF($C101="","",VLOOKUP($S277,$A$17:$I$136,9,FALSE))</f>
        <v/>
      </c>
      <c r="Z277" s="87">
        <v>120</v>
      </c>
      <c r="AA277" s="75" t="str">
        <f>IF($C136="","",VLOOKUP($Z277,$A$17:$I$136,2,FALSE))</f>
        <v/>
      </c>
      <c r="AB277" s="76"/>
      <c r="AC277" s="27" t="str">
        <f>IF($C136="","",DBCS(VLOOKUP($Z277,$A$17:$I$136,7,FALSE)))</f>
        <v/>
      </c>
      <c r="AD277" s="88" t="str">
        <f>IF($C136="","",VLOOKUP($Z277,$A$17:$I$136,8,FALSE))</f>
        <v/>
      </c>
      <c r="AE277" s="88" t="str">
        <f>IF($C136="","",VLOOKUP($Z277,$A$17:$I$136,9,FALSE))</f>
        <v/>
      </c>
    </row>
    <row r="278" spans="19:31" ht="16.5" customHeight="1" x14ac:dyDescent="0.15">
      <c r="S278" s="94"/>
      <c r="T278" s="77"/>
      <c r="U278" s="78"/>
      <c r="V278" s="46" t="str">
        <f>IF($C101="","",VLOOKUP($S277,$A$17:$I$136,3,FALSE))</f>
        <v/>
      </c>
      <c r="W278" s="88"/>
      <c r="X278" s="88"/>
      <c r="Z278" s="87"/>
      <c r="AA278" s="77"/>
      <c r="AB278" s="78"/>
      <c r="AC278" s="46" t="str">
        <f>IF($C136="","",VLOOKUP($Z277,$A$17:$I$136,3,FALSE))</f>
        <v/>
      </c>
      <c r="AD278" s="88"/>
      <c r="AE278" s="88"/>
    </row>
  </sheetData>
  <sheetProtection sheet="1" objects="1" scenarios="1"/>
  <protectedRanges>
    <protectedRange sqref="C3:G5 C6:I8 C17:C136 G17:J136" name="範囲1"/>
  </protectedRanges>
  <sortState xmlns:xlrd2="http://schemas.microsoft.com/office/spreadsheetml/2017/richdata2" ref="B17:I113">
    <sortCondition ref="B17:B113"/>
    <sortCondition descending="1" ref="H17:H113"/>
    <sortCondition ref="I17:I113"/>
    <sortCondition ref="C17:C113"/>
  </sortState>
  <mergeCells count="512">
    <mergeCell ref="T208:U208"/>
    <mergeCell ref="AA208:AB208"/>
    <mergeCell ref="S277:S278"/>
    <mergeCell ref="T277:U278"/>
    <mergeCell ref="W277:W278"/>
    <mergeCell ref="X277:X278"/>
    <mergeCell ref="Z277:Z278"/>
    <mergeCell ref="AA277:AB278"/>
    <mergeCell ref="AD277:AD278"/>
    <mergeCell ref="AA269:AB270"/>
    <mergeCell ref="AD269:AD270"/>
    <mergeCell ref="AA265:AB266"/>
    <mergeCell ref="AD265:AD266"/>
    <mergeCell ref="AA261:AB262"/>
    <mergeCell ref="AD261:AD262"/>
    <mergeCell ref="AA257:AB258"/>
    <mergeCell ref="AD257:AD258"/>
    <mergeCell ref="AA253:AB254"/>
    <mergeCell ref="AD253:AD254"/>
    <mergeCell ref="AA249:AB250"/>
    <mergeCell ref="AD249:AD250"/>
    <mergeCell ref="AA245:AB246"/>
    <mergeCell ref="AD245:AD246"/>
    <mergeCell ref="AA241:AB242"/>
    <mergeCell ref="AE277:AE278"/>
    <mergeCell ref="AA273:AB274"/>
    <mergeCell ref="AD273:AD274"/>
    <mergeCell ref="AE273:AE274"/>
    <mergeCell ref="S275:S276"/>
    <mergeCell ref="T275:U276"/>
    <mergeCell ref="W275:W276"/>
    <mergeCell ref="X275:X276"/>
    <mergeCell ref="Z275:Z276"/>
    <mergeCell ref="AA275:AB276"/>
    <mergeCell ref="AD275:AD276"/>
    <mergeCell ref="AE275:AE276"/>
    <mergeCell ref="S273:S274"/>
    <mergeCell ref="T273:U274"/>
    <mergeCell ref="W273:W274"/>
    <mergeCell ref="X273:X274"/>
    <mergeCell ref="Z273:Z274"/>
    <mergeCell ref="AE269:AE270"/>
    <mergeCell ref="S271:S272"/>
    <mergeCell ref="T271:U272"/>
    <mergeCell ref="W271:W272"/>
    <mergeCell ref="X271:X272"/>
    <mergeCell ref="Z271:Z272"/>
    <mergeCell ref="AA271:AB272"/>
    <mergeCell ref="AD271:AD272"/>
    <mergeCell ref="AE271:AE272"/>
    <mergeCell ref="S269:S270"/>
    <mergeCell ref="T269:U270"/>
    <mergeCell ref="W269:W270"/>
    <mergeCell ref="X269:X270"/>
    <mergeCell ref="Z269:Z270"/>
    <mergeCell ref="AE265:AE266"/>
    <mergeCell ref="S267:S268"/>
    <mergeCell ref="T267:U268"/>
    <mergeCell ref="W267:W268"/>
    <mergeCell ref="X267:X268"/>
    <mergeCell ref="Z267:Z268"/>
    <mergeCell ref="AA267:AB268"/>
    <mergeCell ref="AD267:AD268"/>
    <mergeCell ref="AE267:AE268"/>
    <mergeCell ref="S265:S266"/>
    <mergeCell ref="T265:U266"/>
    <mergeCell ref="W265:W266"/>
    <mergeCell ref="X265:X266"/>
    <mergeCell ref="Z265:Z266"/>
    <mergeCell ref="AE261:AE262"/>
    <mergeCell ref="S263:S264"/>
    <mergeCell ref="T263:U264"/>
    <mergeCell ref="W263:W264"/>
    <mergeCell ref="X263:X264"/>
    <mergeCell ref="Z263:Z264"/>
    <mergeCell ref="AA263:AB264"/>
    <mergeCell ref="AD263:AD264"/>
    <mergeCell ref="AE263:AE264"/>
    <mergeCell ref="S261:S262"/>
    <mergeCell ref="T261:U262"/>
    <mergeCell ref="W261:W262"/>
    <mergeCell ref="X261:X262"/>
    <mergeCell ref="Z261:Z262"/>
    <mergeCell ref="AE257:AE258"/>
    <mergeCell ref="S259:S260"/>
    <mergeCell ref="T259:U260"/>
    <mergeCell ref="W259:W260"/>
    <mergeCell ref="X259:X260"/>
    <mergeCell ref="Z259:Z260"/>
    <mergeCell ref="AA259:AB260"/>
    <mergeCell ref="AD259:AD260"/>
    <mergeCell ref="AE259:AE260"/>
    <mergeCell ref="S257:S258"/>
    <mergeCell ref="T257:U258"/>
    <mergeCell ref="W257:W258"/>
    <mergeCell ref="X257:X258"/>
    <mergeCell ref="Z257:Z258"/>
    <mergeCell ref="AE253:AE254"/>
    <mergeCell ref="S255:S256"/>
    <mergeCell ref="T255:U256"/>
    <mergeCell ref="W255:W256"/>
    <mergeCell ref="X255:X256"/>
    <mergeCell ref="Z255:Z256"/>
    <mergeCell ref="AA255:AB256"/>
    <mergeCell ref="AD255:AD256"/>
    <mergeCell ref="AE255:AE256"/>
    <mergeCell ref="S253:S254"/>
    <mergeCell ref="T253:U254"/>
    <mergeCell ref="W253:W254"/>
    <mergeCell ref="X253:X254"/>
    <mergeCell ref="Z253:Z254"/>
    <mergeCell ref="AE249:AE250"/>
    <mergeCell ref="S251:S252"/>
    <mergeCell ref="T251:U252"/>
    <mergeCell ref="W251:W252"/>
    <mergeCell ref="X251:X252"/>
    <mergeCell ref="Z251:Z252"/>
    <mergeCell ref="AA251:AB252"/>
    <mergeCell ref="AD251:AD252"/>
    <mergeCell ref="AE251:AE252"/>
    <mergeCell ref="S249:S250"/>
    <mergeCell ref="T249:U250"/>
    <mergeCell ref="W249:W250"/>
    <mergeCell ref="X249:X250"/>
    <mergeCell ref="Z249:Z250"/>
    <mergeCell ref="AE245:AE246"/>
    <mergeCell ref="S247:S248"/>
    <mergeCell ref="T247:U248"/>
    <mergeCell ref="W247:W248"/>
    <mergeCell ref="X247:X248"/>
    <mergeCell ref="Z247:Z248"/>
    <mergeCell ref="AA247:AB248"/>
    <mergeCell ref="AD247:AD248"/>
    <mergeCell ref="AE247:AE248"/>
    <mergeCell ref="S245:S246"/>
    <mergeCell ref="T245:U246"/>
    <mergeCell ref="W245:W246"/>
    <mergeCell ref="X245:X246"/>
    <mergeCell ref="Z245:Z246"/>
    <mergeCell ref="AD241:AD242"/>
    <mergeCell ref="AE241:AE242"/>
    <mergeCell ref="S243:S244"/>
    <mergeCell ref="T243:U244"/>
    <mergeCell ref="W243:W244"/>
    <mergeCell ref="X243:X244"/>
    <mergeCell ref="Z243:Z244"/>
    <mergeCell ref="AA243:AB244"/>
    <mergeCell ref="AD243:AD244"/>
    <mergeCell ref="AE243:AE244"/>
    <mergeCell ref="S241:S242"/>
    <mergeCell ref="T241:U242"/>
    <mergeCell ref="W241:W242"/>
    <mergeCell ref="X241:X242"/>
    <mergeCell ref="Z241:Z242"/>
    <mergeCell ref="AA237:AB238"/>
    <mergeCell ref="AD237:AD238"/>
    <mergeCell ref="AE237:AE238"/>
    <mergeCell ref="S239:S240"/>
    <mergeCell ref="T239:U240"/>
    <mergeCell ref="W239:W240"/>
    <mergeCell ref="X239:X240"/>
    <mergeCell ref="Z239:Z240"/>
    <mergeCell ref="AA239:AB240"/>
    <mergeCell ref="AD239:AD240"/>
    <mergeCell ref="AE239:AE240"/>
    <mergeCell ref="S237:S238"/>
    <mergeCell ref="T237:U238"/>
    <mergeCell ref="W237:W238"/>
    <mergeCell ref="X237:X238"/>
    <mergeCell ref="Z237:Z238"/>
    <mergeCell ref="AA233:AB234"/>
    <mergeCell ref="AD233:AD234"/>
    <mergeCell ref="AE233:AE234"/>
    <mergeCell ref="S235:S236"/>
    <mergeCell ref="T235:U236"/>
    <mergeCell ref="W235:W236"/>
    <mergeCell ref="X235:X236"/>
    <mergeCell ref="Z235:Z236"/>
    <mergeCell ref="AA235:AB236"/>
    <mergeCell ref="AD235:AD236"/>
    <mergeCell ref="AE235:AE236"/>
    <mergeCell ref="S233:S234"/>
    <mergeCell ref="T233:U234"/>
    <mergeCell ref="W233:W234"/>
    <mergeCell ref="X233:X234"/>
    <mergeCell ref="Z233:Z234"/>
    <mergeCell ref="AA229:AB230"/>
    <mergeCell ref="AD229:AD230"/>
    <mergeCell ref="AE229:AE230"/>
    <mergeCell ref="S231:S232"/>
    <mergeCell ref="T231:U232"/>
    <mergeCell ref="W231:W232"/>
    <mergeCell ref="X231:X232"/>
    <mergeCell ref="Z231:Z232"/>
    <mergeCell ref="AA231:AB232"/>
    <mergeCell ref="AD231:AD232"/>
    <mergeCell ref="AE231:AE232"/>
    <mergeCell ref="S229:S230"/>
    <mergeCell ref="T229:U230"/>
    <mergeCell ref="W229:W230"/>
    <mergeCell ref="X229:X230"/>
    <mergeCell ref="Z229:Z230"/>
    <mergeCell ref="AA225:AB226"/>
    <mergeCell ref="AD225:AD226"/>
    <mergeCell ref="AE225:AE226"/>
    <mergeCell ref="S227:S228"/>
    <mergeCell ref="T227:U228"/>
    <mergeCell ref="W227:W228"/>
    <mergeCell ref="X227:X228"/>
    <mergeCell ref="Z227:Z228"/>
    <mergeCell ref="AA227:AB228"/>
    <mergeCell ref="AD227:AD228"/>
    <mergeCell ref="AE227:AE228"/>
    <mergeCell ref="S225:S226"/>
    <mergeCell ref="T225:U226"/>
    <mergeCell ref="W225:W226"/>
    <mergeCell ref="X225:X226"/>
    <mergeCell ref="Z225:Z226"/>
    <mergeCell ref="AA221:AB222"/>
    <mergeCell ref="AD221:AD222"/>
    <mergeCell ref="AE221:AE222"/>
    <mergeCell ref="S223:S224"/>
    <mergeCell ref="T223:U224"/>
    <mergeCell ref="W223:W224"/>
    <mergeCell ref="X223:X224"/>
    <mergeCell ref="Z223:Z224"/>
    <mergeCell ref="AA223:AB224"/>
    <mergeCell ref="AD223:AD224"/>
    <mergeCell ref="AE223:AE224"/>
    <mergeCell ref="S221:S222"/>
    <mergeCell ref="T221:U222"/>
    <mergeCell ref="W221:W222"/>
    <mergeCell ref="X221:X222"/>
    <mergeCell ref="Z221:Z222"/>
    <mergeCell ref="AA217:AB218"/>
    <mergeCell ref="AD217:AD218"/>
    <mergeCell ref="AE217:AE218"/>
    <mergeCell ref="S219:S220"/>
    <mergeCell ref="T219:U220"/>
    <mergeCell ref="W219:W220"/>
    <mergeCell ref="X219:X220"/>
    <mergeCell ref="Z219:Z220"/>
    <mergeCell ref="AA219:AB220"/>
    <mergeCell ref="AD219:AD220"/>
    <mergeCell ref="AE219:AE220"/>
    <mergeCell ref="S217:S218"/>
    <mergeCell ref="T217:U218"/>
    <mergeCell ref="W217:W218"/>
    <mergeCell ref="X217:X218"/>
    <mergeCell ref="Z217:Z218"/>
    <mergeCell ref="AA213:AB214"/>
    <mergeCell ref="AD213:AD214"/>
    <mergeCell ref="AE213:AE214"/>
    <mergeCell ref="S215:S216"/>
    <mergeCell ref="T215:U216"/>
    <mergeCell ref="W215:W216"/>
    <mergeCell ref="X215:X216"/>
    <mergeCell ref="Z215:Z216"/>
    <mergeCell ref="AA215:AB216"/>
    <mergeCell ref="AD215:AD216"/>
    <mergeCell ref="AE215:AE216"/>
    <mergeCell ref="S213:S214"/>
    <mergeCell ref="T213:U214"/>
    <mergeCell ref="W213:W214"/>
    <mergeCell ref="X213:X214"/>
    <mergeCell ref="Z213:Z214"/>
    <mergeCell ref="AA209:AB210"/>
    <mergeCell ref="AD209:AD210"/>
    <mergeCell ref="AE209:AE210"/>
    <mergeCell ref="S211:S212"/>
    <mergeCell ref="T211:U212"/>
    <mergeCell ref="W211:W212"/>
    <mergeCell ref="X211:X212"/>
    <mergeCell ref="Z211:Z212"/>
    <mergeCell ref="AA211:AB212"/>
    <mergeCell ref="AD211:AD212"/>
    <mergeCell ref="AE211:AE212"/>
    <mergeCell ref="S209:S210"/>
    <mergeCell ref="T209:U210"/>
    <mergeCell ref="W209:W210"/>
    <mergeCell ref="X209:X210"/>
    <mergeCell ref="Z209:Z210"/>
    <mergeCell ref="AA201:AB202"/>
    <mergeCell ref="AD201:AD202"/>
    <mergeCell ref="AE201:AE202"/>
    <mergeCell ref="S203:S204"/>
    <mergeCell ref="T203:U204"/>
    <mergeCell ref="W203:W204"/>
    <mergeCell ref="X203:X204"/>
    <mergeCell ref="Z203:Z204"/>
    <mergeCell ref="AA203:AB204"/>
    <mergeCell ref="AD203:AD204"/>
    <mergeCell ref="AE203:AE204"/>
    <mergeCell ref="S201:S202"/>
    <mergeCell ref="T201:U202"/>
    <mergeCell ref="W201:W202"/>
    <mergeCell ref="X201:X202"/>
    <mergeCell ref="Z201:Z202"/>
    <mergeCell ref="AA197:AB198"/>
    <mergeCell ref="AD197:AD198"/>
    <mergeCell ref="AE197:AE198"/>
    <mergeCell ref="S199:S200"/>
    <mergeCell ref="T199:U200"/>
    <mergeCell ref="W199:W200"/>
    <mergeCell ref="X199:X200"/>
    <mergeCell ref="Z199:Z200"/>
    <mergeCell ref="AA199:AB200"/>
    <mergeCell ref="AD199:AD200"/>
    <mergeCell ref="AE199:AE200"/>
    <mergeCell ref="S197:S198"/>
    <mergeCell ref="T197:U198"/>
    <mergeCell ref="W197:W198"/>
    <mergeCell ref="X197:X198"/>
    <mergeCell ref="Z197:Z198"/>
    <mergeCell ref="AA193:AB194"/>
    <mergeCell ref="AD193:AD194"/>
    <mergeCell ref="AE193:AE194"/>
    <mergeCell ref="S195:S196"/>
    <mergeCell ref="T195:U196"/>
    <mergeCell ref="W195:W196"/>
    <mergeCell ref="X195:X196"/>
    <mergeCell ref="Z195:Z196"/>
    <mergeCell ref="AA195:AB196"/>
    <mergeCell ref="AD195:AD196"/>
    <mergeCell ref="AE195:AE196"/>
    <mergeCell ref="S193:S194"/>
    <mergeCell ref="T193:U194"/>
    <mergeCell ref="W193:W194"/>
    <mergeCell ref="X193:X194"/>
    <mergeCell ref="Z193:Z194"/>
    <mergeCell ref="AA189:AB190"/>
    <mergeCell ref="AD189:AD190"/>
    <mergeCell ref="AE189:AE190"/>
    <mergeCell ref="S191:S192"/>
    <mergeCell ref="T191:U192"/>
    <mergeCell ref="W191:W192"/>
    <mergeCell ref="X191:X192"/>
    <mergeCell ref="Z191:Z192"/>
    <mergeCell ref="AA191:AB192"/>
    <mergeCell ref="AD191:AD192"/>
    <mergeCell ref="AE191:AE192"/>
    <mergeCell ref="S189:S190"/>
    <mergeCell ref="T189:U190"/>
    <mergeCell ref="W189:W190"/>
    <mergeCell ref="X189:X190"/>
    <mergeCell ref="Z189:Z190"/>
    <mergeCell ref="AA185:AB186"/>
    <mergeCell ref="AD185:AD186"/>
    <mergeCell ref="AE185:AE186"/>
    <mergeCell ref="S187:S188"/>
    <mergeCell ref="T187:U188"/>
    <mergeCell ref="W187:W188"/>
    <mergeCell ref="X187:X188"/>
    <mergeCell ref="Z187:Z188"/>
    <mergeCell ref="AA187:AB188"/>
    <mergeCell ref="AD187:AD188"/>
    <mergeCell ref="AE187:AE188"/>
    <mergeCell ref="S185:S186"/>
    <mergeCell ref="T185:U186"/>
    <mergeCell ref="W185:W186"/>
    <mergeCell ref="X185:X186"/>
    <mergeCell ref="Z185:Z186"/>
    <mergeCell ref="AA181:AB182"/>
    <mergeCell ref="AD181:AD182"/>
    <mergeCell ref="AE181:AE182"/>
    <mergeCell ref="S183:S184"/>
    <mergeCell ref="T183:U184"/>
    <mergeCell ref="W183:W184"/>
    <mergeCell ref="X183:X184"/>
    <mergeCell ref="Z183:Z184"/>
    <mergeCell ref="AA183:AB184"/>
    <mergeCell ref="AD183:AD184"/>
    <mergeCell ref="AE183:AE184"/>
    <mergeCell ref="S181:S182"/>
    <mergeCell ref="T181:U182"/>
    <mergeCell ref="W181:W182"/>
    <mergeCell ref="X181:X182"/>
    <mergeCell ref="Z181:Z182"/>
    <mergeCell ref="AA177:AB178"/>
    <mergeCell ref="AD177:AD178"/>
    <mergeCell ref="AE177:AE178"/>
    <mergeCell ref="S179:S180"/>
    <mergeCell ref="T179:U180"/>
    <mergeCell ref="W179:W180"/>
    <mergeCell ref="X179:X180"/>
    <mergeCell ref="Z179:Z180"/>
    <mergeCell ref="AA179:AB180"/>
    <mergeCell ref="AD179:AD180"/>
    <mergeCell ref="AE179:AE180"/>
    <mergeCell ref="S177:S178"/>
    <mergeCell ref="T177:U178"/>
    <mergeCell ref="W177:W178"/>
    <mergeCell ref="X177:X178"/>
    <mergeCell ref="Z177:Z178"/>
    <mergeCell ref="AA173:AB174"/>
    <mergeCell ref="AD173:AD174"/>
    <mergeCell ref="AE173:AE174"/>
    <mergeCell ref="S175:S176"/>
    <mergeCell ref="T175:U176"/>
    <mergeCell ref="W175:W176"/>
    <mergeCell ref="X175:X176"/>
    <mergeCell ref="Z175:Z176"/>
    <mergeCell ref="AA175:AB176"/>
    <mergeCell ref="AD175:AD176"/>
    <mergeCell ref="AE175:AE176"/>
    <mergeCell ref="S173:S174"/>
    <mergeCell ref="T173:U174"/>
    <mergeCell ref="W173:W174"/>
    <mergeCell ref="X173:X174"/>
    <mergeCell ref="Z173:Z174"/>
    <mergeCell ref="AA169:AB170"/>
    <mergeCell ref="AD169:AD170"/>
    <mergeCell ref="AE169:AE170"/>
    <mergeCell ref="S171:S172"/>
    <mergeCell ref="T171:U172"/>
    <mergeCell ref="W171:W172"/>
    <mergeCell ref="X171:X172"/>
    <mergeCell ref="Z171:Z172"/>
    <mergeCell ref="AA171:AB172"/>
    <mergeCell ref="AD171:AD172"/>
    <mergeCell ref="AE171:AE172"/>
    <mergeCell ref="S169:S170"/>
    <mergeCell ref="T169:U170"/>
    <mergeCell ref="W169:W170"/>
    <mergeCell ref="X169:X170"/>
    <mergeCell ref="Z169:Z170"/>
    <mergeCell ref="AA165:AB166"/>
    <mergeCell ref="AD165:AD166"/>
    <mergeCell ref="AE165:AE166"/>
    <mergeCell ref="S167:S168"/>
    <mergeCell ref="T167:U168"/>
    <mergeCell ref="W167:W168"/>
    <mergeCell ref="X167:X168"/>
    <mergeCell ref="Z167:Z168"/>
    <mergeCell ref="AA167:AB168"/>
    <mergeCell ref="AD167:AD168"/>
    <mergeCell ref="AE167:AE168"/>
    <mergeCell ref="S165:S166"/>
    <mergeCell ref="T165:U166"/>
    <mergeCell ref="W165:W166"/>
    <mergeCell ref="X165:X166"/>
    <mergeCell ref="Z165:Z166"/>
    <mergeCell ref="S163:S164"/>
    <mergeCell ref="T163:U164"/>
    <mergeCell ref="W163:W164"/>
    <mergeCell ref="X163:X164"/>
    <mergeCell ref="Z163:Z164"/>
    <mergeCell ref="AA163:AB164"/>
    <mergeCell ref="AD163:AD164"/>
    <mergeCell ref="AE163:AE164"/>
    <mergeCell ref="S161:S162"/>
    <mergeCell ref="T161:U162"/>
    <mergeCell ref="W161:W162"/>
    <mergeCell ref="X161:X162"/>
    <mergeCell ref="Z161:Z162"/>
    <mergeCell ref="S159:S160"/>
    <mergeCell ref="T159:U160"/>
    <mergeCell ref="W159:W160"/>
    <mergeCell ref="X159:X160"/>
    <mergeCell ref="Z159:Z160"/>
    <mergeCell ref="AA159:AB160"/>
    <mergeCell ref="AD159:AD160"/>
    <mergeCell ref="AE159:AE160"/>
    <mergeCell ref="AA161:AB162"/>
    <mergeCell ref="AD161:AD162"/>
    <mergeCell ref="AE161:AE162"/>
    <mergeCell ref="S157:S158"/>
    <mergeCell ref="T157:U158"/>
    <mergeCell ref="S155:S156"/>
    <mergeCell ref="W157:W158"/>
    <mergeCell ref="X157:X158"/>
    <mergeCell ref="Z157:Z158"/>
    <mergeCell ref="AA157:AB158"/>
    <mergeCell ref="AB146:AE146"/>
    <mergeCell ref="AB147:AE147"/>
    <mergeCell ref="AB148:AE148"/>
    <mergeCell ref="AB149:AE149"/>
    <mergeCell ref="AA154:AB154"/>
    <mergeCell ref="Z155:Z156"/>
    <mergeCell ref="AA155:AB156"/>
    <mergeCell ref="AD155:AD156"/>
    <mergeCell ref="AE155:AE156"/>
    <mergeCell ref="X146:AA146"/>
    <mergeCell ref="X147:AA147"/>
    <mergeCell ref="X148:AA148"/>
    <mergeCell ref="X149:AA149"/>
    <mergeCell ref="AD157:AD158"/>
    <mergeCell ref="AE157:AE158"/>
    <mergeCell ref="W155:W156"/>
    <mergeCell ref="X155:X156"/>
    <mergeCell ref="B1:H1"/>
    <mergeCell ref="I1:J1"/>
    <mergeCell ref="T155:U156"/>
    <mergeCell ref="T154:U154"/>
    <mergeCell ref="U148:V149"/>
    <mergeCell ref="U146:V147"/>
    <mergeCell ref="C14:I14"/>
    <mergeCell ref="A12:B14"/>
    <mergeCell ref="C12:I12"/>
    <mergeCell ref="C13:I13"/>
    <mergeCell ref="C8:I8"/>
    <mergeCell ref="C7:I7"/>
    <mergeCell ref="C6:I6"/>
    <mergeCell ref="C5:G5"/>
    <mergeCell ref="C4:G4"/>
    <mergeCell ref="C3:G3"/>
    <mergeCell ref="T144:AC144"/>
    <mergeCell ref="S151:T151"/>
    <mergeCell ref="V151:Y151"/>
    <mergeCell ref="AA151:AB151"/>
    <mergeCell ref="S146:T147"/>
    <mergeCell ref="S148:T149"/>
  </mergeCells>
  <phoneticPr fontId="1"/>
  <dataValidations count="3">
    <dataValidation type="list" allowBlank="1" showInputMessage="1" showErrorMessage="1" sqref="I17:I136" xr:uid="{00000000-0002-0000-0000-000000000000}">
      <formula1>$L$17:$L$34</formula1>
    </dataValidation>
    <dataValidation type="list" allowBlank="1" showInputMessage="1" showErrorMessage="1" sqref="H17:H136" xr:uid="{00000000-0002-0000-0000-000001000000}">
      <formula1>$K$17:$K$31</formula1>
    </dataValidation>
    <dataValidation type="list" allowBlank="1" showInputMessage="1" showErrorMessage="1" sqref="J17:J136" xr:uid="{5918A4A4-4231-4F62-93BF-9516F5D1C374}">
      <formula1>$L$10:$L$12</formula1>
    </dataValidation>
  </dataValidations>
  <pageMargins left="0.59055118110236227" right="0.39370078740157483" top="0.59055118110236227" bottom="0.19685039370078741" header="0" footer="0"/>
  <pageSetup paperSize="9" scale="90" orientation="portrait" r:id="rId1"/>
  <rowBreaks count="1" manualBreakCount="1">
    <brk id="205" min="18" max="3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W90"/>
  <sheetViews>
    <sheetView zoomScaleNormal="100" workbookViewId="0">
      <selection activeCell="F7" sqref="F7"/>
    </sheetView>
  </sheetViews>
  <sheetFormatPr defaultRowHeight="13.5" x14ac:dyDescent="0.15"/>
  <cols>
    <col min="1" max="1" width="5.625" customWidth="1"/>
    <col min="2" max="2" width="4.625" customWidth="1"/>
    <col min="3" max="3" width="18.625" customWidth="1"/>
    <col min="4" max="4" width="15.625" customWidth="1"/>
    <col min="5" max="5" width="12.625" customWidth="1"/>
    <col min="6" max="7" width="5.625" customWidth="1"/>
    <col min="8" max="8" width="18.625" customWidth="1"/>
    <col min="9" max="9" width="15.625" customWidth="1"/>
    <col min="10" max="10" width="12.625" customWidth="1"/>
    <col min="11" max="13" width="5.625" customWidth="1"/>
    <col min="14" max="21" width="9" hidden="1" customWidth="1"/>
    <col min="22" max="23" width="15.625" hidden="1" customWidth="1"/>
  </cols>
  <sheetData>
    <row r="1" spans="2:23" ht="18" customHeight="1" x14ac:dyDescent="0.15">
      <c r="C1" s="2" t="s">
        <v>29</v>
      </c>
      <c r="N1" s="14"/>
      <c r="O1" s="14"/>
      <c r="P1" s="14"/>
      <c r="Q1" s="14"/>
      <c r="R1" s="14"/>
      <c r="S1" s="14"/>
      <c r="T1" s="14"/>
      <c r="U1" s="14"/>
      <c r="V1" s="14"/>
      <c r="W1" s="14"/>
    </row>
    <row r="2" spans="2:23" ht="18" customHeight="1" x14ac:dyDescent="0.15">
      <c r="B2" s="47"/>
      <c r="C2" s="61" t="s">
        <v>110</v>
      </c>
      <c r="N2" s="14"/>
      <c r="O2" s="14"/>
      <c r="P2" s="14"/>
      <c r="Q2" s="14"/>
      <c r="R2" s="14"/>
      <c r="S2" s="14"/>
      <c r="T2" s="14"/>
      <c r="U2" s="14"/>
      <c r="V2" s="14"/>
      <c r="W2" s="14"/>
    </row>
    <row r="3" spans="2:23" ht="18" customHeight="1" x14ac:dyDescent="0.15">
      <c r="C3" s="62" t="s">
        <v>114</v>
      </c>
      <c r="N3" s="14"/>
      <c r="O3" s="14"/>
      <c r="P3" s="14"/>
      <c r="Q3" s="14"/>
      <c r="R3" s="14"/>
      <c r="S3" s="14"/>
      <c r="T3" s="14"/>
      <c r="U3" s="14"/>
      <c r="V3" s="14"/>
      <c r="W3" s="14"/>
    </row>
    <row r="4" spans="2:23" ht="18" customHeight="1" x14ac:dyDescent="0.15">
      <c r="B4" s="98" t="str">
        <f>参加申込書!B1</f>
        <v>第41回新潟県スポーツ少年団競技別交流大会　第38回少林寺拳法大会</v>
      </c>
      <c r="C4" s="98"/>
      <c r="D4" s="98"/>
      <c r="E4" s="98"/>
      <c r="F4" s="98"/>
      <c r="G4" s="98"/>
      <c r="H4" s="98"/>
      <c r="I4" s="98"/>
      <c r="J4" s="98"/>
      <c r="K4" s="98"/>
      <c r="L4" s="98"/>
      <c r="N4" s="14"/>
      <c r="O4" s="14"/>
      <c r="P4" s="14"/>
      <c r="Q4" s="14"/>
      <c r="R4" s="14"/>
      <c r="S4" s="14"/>
      <c r="T4" s="14"/>
      <c r="U4" s="14"/>
      <c r="V4" s="14"/>
      <c r="W4" s="14"/>
    </row>
    <row r="5" spans="2:23" ht="27" customHeight="1" x14ac:dyDescent="0.15">
      <c r="B5" s="97" t="s">
        <v>91</v>
      </c>
      <c r="C5" s="97"/>
      <c r="D5" s="97" t="s">
        <v>90</v>
      </c>
      <c r="E5" s="97"/>
      <c r="F5" s="97"/>
      <c r="N5" s="95" t="s">
        <v>88</v>
      </c>
      <c r="O5" s="95"/>
      <c r="P5" s="95" t="s">
        <v>94</v>
      </c>
      <c r="Q5" s="95"/>
      <c r="R5" s="95" t="s">
        <v>53</v>
      </c>
      <c r="S5" s="95"/>
      <c r="T5" s="95" t="s">
        <v>30</v>
      </c>
      <c r="U5" s="95"/>
      <c r="V5" s="95" t="s">
        <v>54</v>
      </c>
      <c r="W5" s="95"/>
    </row>
    <row r="6" spans="2:23" ht="18" customHeight="1" x14ac:dyDescent="0.15">
      <c r="B6" s="3" t="s">
        <v>31</v>
      </c>
      <c r="C6" s="4" t="s">
        <v>34</v>
      </c>
      <c r="D6" s="5" t="s">
        <v>35</v>
      </c>
      <c r="E6" s="5" t="s">
        <v>36</v>
      </c>
      <c r="F6" s="5" t="s">
        <v>3</v>
      </c>
      <c r="G6" s="6" t="s">
        <v>37</v>
      </c>
      <c r="H6" s="4" t="s">
        <v>34</v>
      </c>
      <c r="I6" s="7" t="s">
        <v>35</v>
      </c>
      <c r="J6" s="5" t="s">
        <v>36</v>
      </c>
      <c r="K6" s="5" t="s">
        <v>3</v>
      </c>
      <c r="L6" s="6" t="s">
        <v>37</v>
      </c>
      <c r="N6" s="16" t="s">
        <v>32</v>
      </c>
      <c r="O6" s="16" t="s">
        <v>33</v>
      </c>
      <c r="P6" s="16" t="s">
        <v>32</v>
      </c>
      <c r="Q6" s="16" t="s">
        <v>33</v>
      </c>
      <c r="R6" s="16" t="s">
        <v>32</v>
      </c>
      <c r="S6" s="16" t="s">
        <v>33</v>
      </c>
      <c r="T6" s="16" t="s">
        <v>32</v>
      </c>
      <c r="U6" s="16" t="s">
        <v>33</v>
      </c>
      <c r="V6" s="96" t="s">
        <v>55</v>
      </c>
      <c r="W6" s="96"/>
    </row>
    <row r="7" spans="2:23" ht="18" customHeight="1" x14ac:dyDescent="0.15">
      <c r="B7" s="8">
        <v>1</v>
      </c>
      <c r="C7" s="10" t="str">
        <f>IF($N7="","",VLOOKUP($N7,参加申込書!$E$17:$I$136,2,FALSE))</f>
        <v/>
      </c>
      <c r="D7" s="54"/>
      <c r="E7" s="9" t="str">
        <f>IF($N7="","",VLOOKUP($N7,参加申込書!$E$17:$I$136,3,FALSE))</f>
        <v/>
      </c>
      <c r="F7" s="9" t="str">
        <f>IF($P7="","",VLOOKUP($P7,参加申込書!$K$18:$O$34,4,FALSE))</f>
        <v/>
      </c>
      <c r="G7" s="56" t="str">
        <f>IF($N7="","",VLOOKUP($N7,参加申込書!$E$17:$I$136,5,FALSE))</f>
        <v/>
      </c>
      <c r="H7" s="10" t="str">
        <f>IF($O7="","",VLOOKUP($O7,参加申込書!$E$17:$I$136,2,FALSE))</f>
        <v/>
      </c>
      <c r="I7" s="54"/>
      <c r="J7" s="9" t="str">
        <f>IF($O7="","",VLOOKUP($O7,参加申込書!$E$17:$I$136,3,FALSE))</f>
        <v/>
      </c>
      <c r="K7" s="9" t="str">
        <f>IF($Q7="","",VLOOKUP($Q7,参加申込書!$K$18:$O$34,4,FALSE))</f>
        <v/>
      </c>
      <c r="L7" s="56" t="str">
        <f>IF($O7="","",VLOOKUP($O7,参加申込書!$E$17:$I$136,5,FALSE))</f>
        <v/>
      </c>
      <c r="N7" s="17" t="str">
        <f>IF($D7="","",VLOOKUP($D7,参加申込書!$D$17:$E$136,2,FALSE))</f>
        <v/>
      </c>
      <c r="O7" s="17" t="str">
        <f>IF($I7="","",VLOOKUP($I7,参加申込書!$D$17:$E$136,2,FALSE))</f>
        <v/>
      </c>
      <c r="P7" s="17" t="str">
        <f>IF($N7="","",VLOOKUP($N7,参加申込書!$E$17:$I$136,4,FALSE))</f>
        <v/>
      </c>
      <c r="Q7" s="57" t="str">
        <f>IF($O7="","",VLOOKUP($O7,参加申込書!$E$17:$I$136,4,FALSE))</f>
        <v/>
      </c>
      <c r="R7" s="17">
        <f>IF($P7="",0,VLOOKUP($P7,参加申込書!$K$18:$O$34,3,FALSE))</f>
        <v>0</v>
      </c>
      <c r="S7" s="17">
        <f>IF($Q7="",0,VLOOKUP($Q7,参加申込書!$K$18:$O$34,3,FALSE))</f>
        <v>0</v>
      </c>
      <c r="T7" s="17">
        <f>IF($G7="",0,VLOOKUP($G7,参加申込書!$L$18:$M$34,2,FALSE))</f>
        <v>0</v>
      </c>
      <c r="U7" s="17">
        <f>IF($L7="",0,VLOOKUP($L7,参加申込書!$L$18:$M$34,2,FALSE))</f>
        <v>0</v>
      </c>
      <c r="V7" s="18" t="str">
        <f>IF(単独演武!$D7="","",単独演武!$D7)</f>
        <v/>
      </c>
      <c r="W7" s="18" t="str">
        <f>IF(単独演武!$D36="","",単独演武!$D36)</f>
        <v/>
      </c>
    </row>
    <row r="8" spans="2:23" ht="18" customHeight="1" x14ac:dyDescent="0.15">
      <c r="B8" s="8">
        <v>2</v>
      </c>
      <c r="C8" s="10" t="str">
        <f>IF($N8="","",VLOOKUP($N8,参加申込書!$E$17:$I$136,2,FALSE))</f>
        <v/>
      </c>
      <c r="D8" s="54"/>
      <c r="E8" s="9" t="str">
        <f>IF($N8="","",VLOOKUP($N8,参加申込書!$E$17:$I$136,3,FALSE))</f>
        <v/>
      </c>
      <c r="F8" s="9" t="str">
        <f>IF($P8="","",VLOOKUP($P8,参加申込書!$K$18:$O$34,4,FALSE))</f>
        <v/>
      </c>
      <c r="G8" s="56" t="str">
        <f>IF($N8="","",VLOOKUP($N8,参加申込書!$E$17:$I$136,5,FALSE))</f>
        <v/>
      </c>
      <c r="H8" s="10" t="str">
        <f>IF($O8="","",VLOOKUP($O8,参加申込書!$E$17:$I$136,2,FALSE))</f>
        <v/>
      </c>
      <c r="I8" s="54"/>
      <c r="J8" s="9" t="str">
        <f>IF($O8="","",VLOOKUP($O8,参加申込書!$E$17:$I$136,3,FALSE))</f>
        <v/>
      </c>
      <c r="K8" s="9" t="str">
        <f>IF($Q8="","",VLOOKUP($Q8,参加申込書!$K$18:$O$34,4,FALSE))</f>
        <v/>
      </c>
      <c r="L8" s="56" t="str">
        <f>IF($O8="","",VLOOKUP($O8,参加申込書!$E$17:$I$136,5,FALSE))</f>
        <v/>
      </c>
      <c r="N8" s="17" t="str">
        <f>IF($D8="","",VLOOKUP($D8,参加申込書!$D$17:$E$136,2,FALSE))</f>
        <v/>
      </c>
      <c r="O8" s="17" t="str">
        <f>IF($I8="","",VLOOKUP($I8,参加申込書!$D$17:$E$136,2,FALSE))</f>
        <v/>
      </c>
      <c r="P8" s="17" t="str">
        <f>IF($N8="","",VLOOKUP($N8,参加申込書!$E$17:$I$136,4,FALSE))</f>
        <v/>
      </c>
      <c r="Q8" s="57" t="str">
        <f>IF($O8="","",VLOOKUP($O8,参加申込書!$E$17:$I$136,4,FALSE))</f>
        <v/>
      </c>
      <c r="R8" s="17">
        <f>IF($P8="",0,VLOOKUP($P8,参加申込書!$K$18:$O$34,3,FALSE))</f>
        <v>0</v>
      </c>
      <c r="S8" s="17">
        <f>IF($Q8="",0,VLOOKUP($Q8,参加申込書!$K$18:$O$34,3,FALSE))</f>
        <v>0</v>
      </c>
      <c r="T8" s="17">
        <f>IF($G8="",0,VLOOKUP($G8,参加申込書!$L$18:$M$34,2,FALSE))</f>
        <v>0</v>
      </c>
      <c r="U8" s="17">
        <f>IF($L8="",0,VLOOKUP($L8,参加申込書!$L$18:$M$34,2,FALSE))</f>
        <v>0</v>
      </c>
      <c r="V8" s="19" t="str">
        <f>IF(単独演武!$D8="","",単独演武!$D8)</f>
        <v/>
      </c>
      <c r="W8" s="19" t="str">
        <f>IF(単独演武!$D37="","",単独演武!$D37)</f>
        <v/>
      </c>
    </row>
    <row r="9" spans="2:23" ht="18" customHeight="1" x14ac:dyDescent="0.15">
      <c r="B9" s="8">
        <v>3</v>
      </c>
      <c r="C9" s="10" t="str">
        <f>IF($N9="","",VLOOKUP($N9,参加申込書!$E$17:$I$136,2,FALSE))</f>
        <v/>
      </c>
      <c r="D9" s="54"/>
      <c r="E9" s="9" t="str">
        <f>IF($N9="","",VLOOKUP($N9,参加申込書!$E$17:$I$136,3,FALSE))</f>
        <v/>
      </c>
      <c r="F9" s="9" t="str">
        <f>IF($P9="","",VLOOKUP($P9,参加申込書!$K$18:$O$34,4,FALSE))</f>
        <v/>
      </c>
      <c r="G9" s="56" t="str">
        <f>IF($N9="","",VLOOKUP($N9,参加申込書!$E$17:$I$136,5,FALSE))</f>
        <v/>
      </c>
      <c r="H9" s="10" t="str">
        <f>IF($O9="","",VLOOKUP($O9,参加申込書!$E$17:$I$136,2,FALSE))</f>
        <v/>
      </c>
      <c r="I9" s="54"/>
      <c r="J9" s="9" t="str">
        <f>IF($O9="","",VLOOKUP($O9,参加申込書!$E$17:$I$136,3,FALSE))</f>
        <v/>
      </c>
      <c r="K9" s="9" t="str">
        <f>IF($Q9="","",VLOOKUP($Q9,参加申込書!$K$18:$O$34,4,FALSE))</f>
        <v/>
      </c>
      <c r="L9" s="56" t="str">
        <f>IF($O9="","",VLOOKUP($O9,参加申込書!$E$17:$I$136,5,FALSE))</f>
        <v/>
      </c>
      <c r="N9" s="17" t="str">
        <f>IF($D9="","",VLOOKUP($D9,参加申込書!$D$17:$E$136,2,FALSE))</f>
        <v/>
      </c>
      <c r="O9" s="17" t="str">
        <f>IF($I9="","",VLOOKUP($I9,参加申込書!$D$17:$E$136,2,FALSE))</f>
        <v/>
      </c>
      <c r="P9" s="17" t="str">
        <f>IF($N9="","",VLOOKUP($N9,参加申込書!$E$17:$I$136,4,FALSE))</f>
        <v/>
      </c>
      <c r="Q9" s="57" t="str">
        <f>IF($O9="","",VLOOKUP($O9,参加申込書!$E$17:$I$136,4,FALSE))</f>
        <v/>
      </c>
      <c r="R9" s="17">
        <f>IF($P9="",0,VLOOKUP($P9,参加申込書!$K$18:$O$34,3,FALSE))</f>
        <v>0</v>
      </c>
      <c r="S9" s="17">
        <f>IF($Q9="",0,VLOOKUP($Q9,参加申込書!$K$18:$O$34,3,FALSE))</f>
        <v>0</v>
      </c>
      <c r="T9" s="17">
        <f>IF($G9="",0,VLOOKUP($G9,参加申込書!$L$18:$M$34,2,FALSE))</f>
        <v>0</v>
      </c>
      <c r="U9" s="17">
        <f>IF($L9="",0,VLOOKUP($L9,参加申込書!$L$18:$M$34,2,FALSE))</f>
        <v>0</v>
      </c>
      <c r="V9" s="19" t="str">
        <f>IF(単独演武!$D9="","",単独演武!$D9)</f>
        <v/>
      </c>
      <c r="W9" s="19" t="str">
        <f>IF(単独演武!$D38="","",単独演武!$D38)</f>
        <v/>
      </c>
    </row>
    <row r="10" spans="2:23" ht="18" customHeight="1" x14ac:dyDescent="0.15">
      <c r="B10" s="8">
        <v>4</v>
      </c>
      <c r="C10" s="10" t="str">
        <f>IF($N10="","",VLOOKUP($N10,参加申込書!$E$17:$I$136,2,FALSE))</f>
        <v/>
      </c>
      <c r="D10" s="54"/>
      <c r="E10" s="9" t="str">
        <f>IF($N10="","",VLOOKUP($N10,参加申込書!$E$17:$I$136,3,FALSE))</f>
        <v/>
      </c>
      <c r="F10" s="9" t="str">
        <f>IF($P10="","",VLOOKUP($P10,参加申込書!$K$18:$O$34,4,FALSE))</f>
        <v/>
      </c>
      <c r="G10" s="56" t="str">
        <f>IF($N10="","",VLOOKUP($N10,参加申込書!$E$17:$I$136,5,FALSE))</f>
        <v/>
      </c>
      <c r="H10" s="10" t="str">
        <f>IF($O10="","",VLOOKUP($O10,参加申込書!$E$17:$I$136,2,FALSE))</f>
        <v/>
      </c>
      <c r="I10" s="54"/>
      <c r="J10" s="9" t="str">
        <f>IF($O10="","",VLOOKUP($O10,参加申込書!$E$17:$I$136,3,FALSE))</f>
        <v/>
      </c>
      <c r="K10" s="9" t="str">
        <f>IF($Q10="","",VLOOKUP($Q10,参加申込書!$K$18:$O$34,4,FALSE))</f>
        <v/>
      </c>
      <c r="L10" s="56" t="str">
        <f>IF($O10="","",VLOOKUP($O10,参加申込書!$E$17:$I$136,5,FALSE))</f>
        <v/>
      </c>
      <c r="N10" s="17" t="str">
        <f>IF($D10="","",VLOOKUP($D10,参加申込書!$D$17:$E$136,2,FALSE))</f>
        <v/>
      </c>
      <c r="O10" s="17" t="str">
        <f>IF($I10="","",VLOOKUP($I10,参加申込書!$D$17:$E$136,2,FALSE))</f>
        <v/>
      </c>
      <c r="P10" s="17" t="str">
        <f>IF($N10="","",VLOOKUP($N10,参加申込書!$E$17:$I$136,4,FALSE))</f>
        <v/>
      </c>
      <c r="Q10" s="57" t="str">
        <f>IF($O10="","",VLOOKUP($O10,参加申込書!$E$17:$I$136,4,FALSE))</f>
        <v/>
      </c>
      <c r="R10" s="17">
        <f>IF($P10="",0,VLOOKUP($P10,参加申込書!$K$18:$O$34,3,FALSE))</f>
        <v>0</v>
      </c>
      <c r="S10" s="17">
        <f>IF($Q10="",0,VLOOKUP($Q10,参加申込書!$K$18:$O$34,3,FALSE))</f>
        <v>0</v>
      </c>
      <c r="T10" s="17">
        <f>IF($G10="",0,VLOOKUP($G10,参加申込書!$L$18:$M$34,2,FALSE))</f>
        <v>0</v>
      </c>
      <c r="U10" s="17">
        <f>IF($L10="",0,VLOOKUP($L10,参加申込書!$L$18:$M$34,2,FALSE))</f>
        <v>0</v>
      </c>
      <c r="V10" s="19" t="str">
        <f>IF(単独演武!$D10="","",単独演武!$D10)</f>
        <v/>
      </c>
      <c r="W10" s="19" t="str">
        <f>IF(単独演武!$D39="","",単独演武!$D39)</f>
        <v/>
      </c>
    </row>
    <row r="11" spans="2:23" ht="18" customHeight="1" x14ac:dyDescent="0.15">
      <c r="B11" s="8">
        <v>5</v>
      </c>
      <c r="C11" s="10" t="str">
        <f>IF($N11="","",VLOOKUP($N11,参加申込書!$E$17:$I$136,2,FALSE))</f>
        <v/>
      </c>
      <c r="D11" s="54"/>
      <c r="E11" s="9" t="str">
        <f>IF($N11="","",VLOOKUP($N11,参加申込書!$E$17:$I$136,3,FALSE))</f>
        <v/>
      </c>
      <c r="F11" s="9" t="str">
        <f>IF($P11="","",VLOOKUP($P11,参加申込書!$K$18:$O$34,4,FALSE))</f>
        <v/>
      </c>
      <c r="G11" s="56" t="str">
        <f>IF($N11="","",VLOOKUP($N11,参加申込書!$E$17:$I$136,5,FALSE))</f>
        <v/>
      </c>
      <c r="H11" s="10" t="str">
        <f>IF($O11="","",VLOOKUP($O11,参加申込書!$E$17:$I$136,2,FALSE))</f>
        <v/>
      </c>
      <c r="I11" s="54"/>
      <c r="J11" s="9" t="str">
        <f>IF($O11="","",VLOOKUP($O11,参加申込書!$E$17:$I$136,3,FALSE))</f>
        <v/>
      </c>
      <c r="K11" s="9" t="str">
        <f>IF($Q11="","",VLOOKUP($Q11,参加申込書!$K$18:$O$34,4,FALSE))</f>
        <v/>
      </c>
      <c r="L11" s="56" t="str">
        <f>IF($O11="","",VLOOKUP($O11,参加申込書!$E$17:$I$136,5,FALSE))</f>
        <v/>
      </c>
      <c r="N11" s="17" t="str">
        <f>IF($D11="","",VLOOKUP($D11,参加申込書!$D$17:$E$136,2,FALSE))</f>
        <v/>
      </c>
      <c r="O11" s="17" t="str">
        <f>IF($I11="","",VLOOKUP($I11,参加申込書!$D$17:$E$136,2,FALSE))</f>
        <v/>
      </c>
      <c r="P11" s="17" t="str">
        <f>IF($N11="","",VLOOKUP($N11,参加申込書!$E$17:$I$136,4,FALSE))</f>
        <v/>
      </c>
      <c r="Q11" s="57" t="str">
        <f>IF($O11="","",VLOOKUP($O11,参加申込書!$E$17:$I$136,4,FALSE))</f>
        <v/>
      </c>
      <c r="R11" s="17">
        <f>IF($P11="",0,VLOOKUP($P11,参加申込書!$K$18:$O$34,3,FALSE))</f>
        <v>0</v>
      </c>
      <c r="S11" s="17">
        <f>IF($Q11="",0,VLOOKUP($Q11,参加申込書!$K$18:$O$34,3,FALSE))</f>
        <v>0</v>
      </c>
      <c r="T11" s="17">
        <f>IF($G11="",0,VLOOKUP($G11,参加申込書!$L$18:$M$34,2,FALSE))</f>
        <v>0</v>
      </c>
      <c r="U11" s="17">
        <f>IF($L11="",0,VLOOKUP($L11,参加申込書!$L$18:$M$34,2,FALSE))</f>
        <v>0</v>
      </c>
      <c r="V11" s="19" t="str">
        <f>IF(単独演武!$D11="","",単独演武!$D11)</f>
        <v/>
      </c>
      <c r="W11" s="19" t="str">
        <f>IF(単独演武!$D40="","",単独演武!$D40)</f>
        <v/>
      </c>
    </row>
    <row r="12" spans="2:23" ht="18" customHeight="1" x14ac:dyDescent="0.15">
      <c r="B12" s="8">
        <v>6</v>
      </c>
      <c r="C12" s="10" t="str">
        <f>IF($N12="","",VLOOKUP($N12,参加申込書!$E$17:$I$136,2,FALSE))</f>
        <v/>
      </c>
      <c r="D12" s="54"/>
      <c r="E12" s="9" t="str">
        <f>IF($N12="","",VLOOKUP($N12,参加申込書!$E$17:$I$136,3,FALSE))</f>
        <v/>
      </c>
      <c r="F12" s="9" t="str">
        <f>IF($P12="","",VLOOKUP($P12,参加申込書!$K$18:$O$34,4,FALSE))</f>
        <v/>
      </c>
      <c r="G12" s="56" t="str">
        <f>IF($N12="","",VLOOKUP($N12,参加申込書!$E$17:$I$136,5,FALSE))</f>
        <v/>
      </c>
      <c r="H12" s="10" t="str">
        <f>IF($O12="","",VLOOKUP($O12,参加申込書!$E$17:$I$136,2,FALSE))</f>
        <v/>
      </c>
      <c r="I12" s="54"/>
      <c r="J12" s="9" t="str">
        <f>IF($O12="","",VLOOKUP($O12,参加申込書!$E$17:$I$136,3,FALSE))</f>
        <v/>
      </c>
      <c r="K12" s="9" t="str">
        <f>IF($Q12="","",VLOOKUP($Q12,参加申込書!$K$18:$O$34,4,FALSE))</f>
        <v/>
      </c>
      <c r="L12" s="56" t="str">
        <f>IF($O12="","",VLOOKUP($O12,参加申込書!$E$17:$I$136,5,FALSE))</f>
        <v/>
      </c>
      <c r="N12" s="17" t="str">
        <f>IF($D12="","",VLOOKUP($D12,参加申込書!$D$17:$E$136,2,FALSE))</f>
        <v/>
      </c>
      <c r="O12" s="17" t="str">
        <f>IF($I12="","",VLOOKUP($I12,参加申込書!$D$17:$E$136,2,FALSE))</f>
        <v/>
      </c>
      <c r="P12" s="17" t="str">
        <f>IF($N12="","",VLOOKUP($N12,参加申込書!$E$17:$I$136,4,FALSE))</f>
        <v/>
      </c>
      <c r="Q12" s="57" t="str">
        <f>IF($O12="","",VLOOKUP($O12,参加申込書!$E$17:$I$136,4,FALSE))</f>
        <v/>
      </c>
      <c r="R12" s="17">
        <f>IF($P12="",0,VLOOKUP($P12,参加申込書!$K$18:$O$34,3,FALSE))</f>
        <v>0</v>
      </c>
      <c r="S12" s="17">
        <f>IF($Q12="",0,VLOOKUP($Q12,参加申込書!$K$18:$O$34,3,FALSE))</f>
        <v>0</v>
      </c>
      <c r="T12" s="17">
        <f>IF($G12="",0,VLOOKUP($G12,参加申込書!$L$18:$M$34,2,FALSE))</f>
        <v>0</v>
      </c>
      <c r="U12" s="17">
        <f>IF($L12="",0,VLOOKUP($L12,参加申込書!$L$18:$M$34,2,FALSE))</f>
        <v>0</v>
      </c>
      <c r="V12" s="19" t="str">
        <f>IF(単独演武!$D12="","",単独演武!$D12)</f>
        <v/>
      </c>
      <c r="W12" s="19" t="str">
        <f>IF(単独演武!$D41="","",単独演武!$D41)</f>
        <v/>
      </c>
    </row>
    <row r="13" spans="2:23" ht="18" customHeight="1" x14ac:dyDescent="0.15">
      <c r="B13" s="8">
        <v>7</v>
      </c>
      <c r="C13" s="10" t="str">
        <f>IF($N13="","",VLOOKUP($N13,参加申込書!$E$17:$I$136,2,FALSE))</f>
        <v/>
      </c>
      <c r="D13" s="54"/>
      <c r="E13" s="9" t="str">
        <f>IF($N13="","",VLOOKUP($N13,参加申込書!$E$17:$I$136,3,FALSE))</f>
        <v/>
      </c>
      <c r="F13" s="9" t="str">
        <f>IF($P13="","",VLOOKUP($P13,参加申込書!$K$18:$O$34,4,FALSE))</f>
        <v/>
      </c>
      <c r="G13" s="56" t="str">
        <f>IF($N13="","",VLOOKUP($N13,参加申込書!$E$17:$I$136,5,FALSE))</f>
        <v/>
      </c>
      <c r="H13" s="10" t="str">
        <f>IF($O13="","",VLOOKUP($O13,参加申込書!$E$17:$I$136,2,FALSE))</f>
        <v/>
      </c>
      <c r="I13" s="54"/>
      <c r="J13" s="9" t="str">
        <f>IF($O13="","",VLOOKUP($O13,参加申込書!$E$17:$I$136,3,FALSE))</f>
        <v/>
      </c>
      <c r="K13" s="9" t="str">
        <f>IF($Q13="","",VLOOKUP($Q13,参加申込書!$K$18:$O$34,4,FALSE))</f>
        <v/>
      </c>
      <c r="L13" s="56" t="str">
        <f>IF($O13="","",VLOOKUP($O13,参加申込書!$E$17:$I$136,5,FALSE))</f>
        <v/>
      </c>
      <c r="N13" s="17" t="str">
        <f>IF($D13="","",VLOOKUP($D13,参加申込書!$D$17:$E$136,2,FALSE))</f>
        <v/>
      </c>
      <c r="O13" s="17" t="str">
        <f>IF($I13="","",VLOOKUP($I13,参加申込書!$D$17:$E$136,2,FALSE))</f>
        <v/>
      </c>
      <c r="P13" s="17" t="str">
        <f>IF($N13="","",VLOOKUP($N13,参加申込書!$E$17:$I$136,4,FALSE))</f>
        <v/>
      </c>
      <c r="Q13" s="57" t="str">
        <f>IF($O13="","",VLOOKUP($O13,参加申込書!$E$17:$I$136,4,FALSE))</f>
        <v/>
      </c>
      <c r="R13" s="17">
        <f>IF($P13="",0,VLOOKUP($P13,参加申込書!$K$18:$O$34,3,FALSE))</f>
        <v>0</v>
      </c>
      <c r="S13" s="17">
        <f>IF($Q13="",0,VLOOKUP($Q13,参加申込書!$K$18:$O$34,3,FALSE))</f>
        <v>0</v>
      </c>
      <c r="T13" s="17">
        <f>IF($G13="",0,VLOOKUP($G13,参加申込書!$L$18:$M$34,2,FALSE))</f>
        <v>0</v>
      </c>
      <c r="U13" s="17">
        <f>IF($L13="",0,VLOOKUP($L13,参加申込書!$L$18:$M$34,2,FALSE))</f>
        <v>0</v>
      </c>
      <c r="V13" s="19" t="str">
        <f>IF(単独演武!$D13="","",単独演武!$D13)</f>
        <v/>
      </c>
      <c r="W13" s="19" t="str">
        <f>IF(単独演武!$D42="","",単独演武!$D42)</f>
        <v/>
      </c>
    </row>
    <row r="14" spans="2:23" ht="18" customHeight="1" x14ac:dyDescent="0.15">
      <c r="B14" s="8">
        <v>8</v>
      </c>
      <c r="C14" s="10" t="str">
        <f>IF($N14="","",VLOOKUP($N14,参加申込書!$E$17:$I$136,2,FALSE))</f>
        <v/>
      </c>
      <c r="D14" s="54"/>
      <c r="E14" s="9" t="str">
        <f>IF($N14="","",VLOOKUP($N14,参加申込書!$E$17:$I$136,3,FALSE))</f>
        <v/>
      </c>
      <c r="F14" s="9" t="str">
        <f>IF($P14="","",VLOOKUP($P14,参加申込書!$K$18:$O$34,4,FALSE))</f>
        <v/>
      </c>
      <c r="G14" s="56" t="str">
        <f>IF($N14="","",VLOOKUP($N14,参加申込書!$E$17:$I$136,5,FALSE))</f>
        <v/>
      </c>
      <c r="H14" s="10" t="str">
        <f>IF($O14="","",VLOOKUP($O14,参加申込書!$E$17:$I$136,2,FALSE))</f>
        <v/>
      </c>
      <c r="I14" s="54"/>
      <c r="J14" s="9" t="str">
        <f>IF($O14="","",VLOOKUP($O14,参加申込書!$E$17:$I$136,3,FALSE))</f>
        <v/>
      </c>
      <c r="K14" s="9" t="str">
        <f>IF($Q14="","",VLOOKUP($Q14,参加申込書!$K$18:$O$34,4,FALSE))</f>
        <v/>
      </c>
      <c r="L14" s="56" t="str">
        <f>IF($O14="","",VLOOKUP($O14,参加申込書!$E$17:$I$136,5,FALSE))</f>
        <v/>
      </c>
      <c r="N14" s="17" t="str">
        <f>IF($D14="","",VLOOKUP($D14,参加申込書!$D$17:$E$136,2,FALSE))</f>
        <v/>
      </c>
      <c r="O14" s="17" t="str">
        <f>IF($I14="","",VLOOKUP($I14,参加申込書!$D$17:$E$136,2,FALSE))</f>
        <v/>
      </c>
      <c r="P14" s="17" t="str">
        <f>IF($N14="","",VLOOKUP($N14,参加申込書!$E$17:$I$136,4,FALSE))</f>
        <v/>
      </c>
      <c r="Q14" s="57" t="str">
        <f>IF($O14="","",VLOOKUP($O14,参加申込書!$E$17:$I$136,4,FALSE))</f>
        <v/>
      </c>
      <c r="R14" s="17">
        <f>IF($P14="",0,VLOOKUP($P14,参加申込書!$K$18:$O$34,3,FALSE))</f>
        <v>0</v>
      </c>
      <c r="S14" s="17">
        <f>IF($Q14="",0,VLOOKUP($Q14,参加申込書!$K$18:$O$34,3,FALSE))</f>
        <v>0</v>
      </c>
      <c r="T14" s="17">
        <f>IF($G14="",0,VLOOKUP($G14,参加申込書!$L$18:$M$34,2,FALSE))</f>
        <v>0</v>
      </c>
      <c r="U14" s="17">
        <f>IF($L14="",0,VLOOKUP($L14,参加申込書!$L$18:$M$34,2,FALSE))</f>
        <v>0</v>
      </c>
      <c r="V14" s="19" t="str">
        <f>IF(単独演武!$D14="","",単独演武!$D14)</f>
        <v/>
      </c>
      <c r="W14" s="19" t="str">
        <f>IF(単独演武!$D43="","",単独演武!$D43)</f>
        <v/>
      </c>
    </row>
    <row r="15" spans="2:23" ht="18" customHeight="1" x14ac:dyDescent="0.15">
      <c r="B15" s="8">
        <v>9</v>
      </c>
      <c r="C15" s="10" t="str">
        <f>IF($N15="","",VLOOKUP($N15,参加申込書!$E$17:$I$136,2,FALSE))</f>
        <v/>
      </c>
      <c r="D15" s="54"/>
      <c r="E15" s="9" t="str">
        <f>IF($N15="","",VLOOKUP($N15,参加申込書!$E$17:$I$136,3,FALSE))</f>
        <v/>
      </c>
      <c r="F15" s="9" t="str">
        <f>IF($P15="","",VLOOKUP($P15,参加申込書!$K$18:$O$34,4,FALSE))</f>
        <v/>
      </c>
      <c r="G15" s="56" t="str">
        <f>IF($N15="","",VLOOKUP($N15,参加申込書!$E$17:$I$136,5,FALSE))</f>
        <v/>
      </c>
      <c r="H15" s="10" t="str">
        <f>IF($O15="","",VLOOKUP($O15,参加申込書!$E$17:$I$136,2,FALSE))</f>
        <v/>
      </c>
      <c r="I15" s="54"/>
      <c r="J15" s="9" t="str">
        <f>IF($O15="","",VLOOKUP($O15,参加申込書!$E$17:$I$136,3,FALSE))</f>
        <v/>
      </c>
      <c r="K15" s="9" t="str">
        <f>IF($Q15="","",VLOOKUP($Q15,参加申込書!$K$18:$O$34,4,FALSE))</f>
        <v/>
      </c>
      <c r="L15" s="56" t="str">
        <f>IF($O15="","",VLOOKUP($O15,参加申込書!$E$17:$I$136,5,FALSE))</f>
        <v/>
      </c>
      <c r="N15" s="17" t="str">
        <f>IF($D15="","",VLOOKUP($D15,参加申込書!$D$17:$E$136,2,FALSE))</f>
        <v/>
      </c>
      <c r="O15" s="17" t="str">
        <f>IF($I15="","",VLOOKUP($I15,参加申込書!$D$17:$E$136,2,FALSE))</f>
        <v/>
      </c>
      <c r="P15" s="17" t="str">
        <f>IF($N15="","",VLOOKUP($N15,参加申込書!$E$17:$I$136,4,FALSE))</f>
        <v/>
      </c>
      <c r="Q15" s="57" t="str">
        <f>IF($O15="","",VLOOKUP($O15,参加申込書!$E$17:$I$136,4,FALSE))</f>
        <v/>
      </c>
      <c r="R15" s="17">
        <f>IF($P15="",0,VLOOKUP($P15,参加申込書!$K$18:$O$34,3,FALSE))</f>
        <v>0</v>
      </c>
      <c r="S15" s="17">
        <f>IF($Q15="",0,VLOOKUP($Q15,参加申込書!$K$18:$O$34,3,FALSE))</f>
        <v>0</v>
      </c>
      <c r="T15" s="17">
        <f>IF($G15="",0,VLOOKUP($G15,参加申込書!$L$18:$M$34,2,FALSE))</f>
        <v>0</v>
      </c>
      <c r="U15" s="17">
        <f>IF($L15="",0,VLOOKUP($L15,参加申込書!$L$18:$M$34,2,FALSE))</f>
        <v>0</v>
      </c>
      <c r="V15" s="19" t="str">
        <f>IF(単独演武!$D15="","",単独演武!$D15)</f>
        <v/>
      </c>
      <c r="W15" s="19" t="str">
        <f>IF(単独演武!$D44="","",単独演武!$D44)</f>
        <v/>
      </c>
    </row>
    <row r="16" spans="2:23" ht="18" customHeight="1" x14ac:dyDescent="0.15">
      <c r="B16" s="8">
        <v>10</v>
      </c>
      <c r="C16" s="10" t="str">
        <f>IF($N16="","",VLOOKUP($N16,参加申込書!$E$17:$I$136,2,FALSE))</f>
        <v/>
      </c>
      <c r="D16" s="54"/>
      <c r="E16" s="9" t="str">
        <f>IF($N16="","",VLOOKUP($N16,参加申込書!$E$17:$I$136,3,FALSE))</f>
        <v/>
      </c>
      <c r="F16" s="9" t="str">
        <f>IF($P16="","",VLOOKUP($P16,参加申込書!$K$18:$O$34,4,FALSE))</f>
        <v/>
      </c>
      <c r="G16" s="56" t="str">
        <f>IF($N16="","",VLOOKUP($N16,参加申込書!$E$17:$I$136,5,FALSE))</f>
        <v/>
      </c>
      <c r="H16" s="10" t="str">
        <f>IF($O16="","",VLOOKUP($O16,参加申込書!$E$17:$I$136,2,FALSE))</f>
        <v/>
      </c>
      <c r="I16" s="54"/>
      <c r="J16" s="9" t="str">
        <f>IF($O16="","",VLOOKUP($O16,参加申込書!$E$17:$I$136,3,FALSE))</f>
        <v/>
      </c>
      <c r="K16" s="9" t="str">
        <f>IF($Q16="","",VLOOKUP($Q16,参加申込書!$K$18:$O$34,4,FALSE))</f>
        <v/>
      </c>
      <c r="L16" s="56" t="str">
        <f>IF($O16="","",VLOOKUP($O16,参加申込書!$E$17:$I$136,5,FALSE))</f>
        <v/>
      </c>
      <c r="N16" s="17" t="str">
        <f>IF($D16="","",VLOOKUP($D16,参加申込書!$D$17:$E$136,2,FALSE))</f>
        <v/>
      </c>
      <c r="O16" s="17" t="str">
        <f>IF($I16="","",VLOOKUP($I16,参加申込書!$D$17:$E$136,2,FALSE))</f>
        <v/>
      </c>
      <c r="P16" s="17" t="str">
        <f>IF($N16="","",VLOOKUP($N16,参加申込書!$E$17:$I$136,4,FALSE))</f>
        <v/>
      </c>
      <c r="Q16" s="57" t="str">
        <f>IF($O16="","",VLOOKUP($O16,参加申込書!$E$17:$I$136,4,FALSE))</f>
        <v/>
      </c>
      <c r="R16" s="17">
        <f>IF($P16="",0,VLOOKUP($P16,参加申込書!$K$18:$O$34,3,FALSE))</f>
        <v>0</v>
      </c>
      <c r="S16" s="17">
        <f>IF($Q16="",0,VLOOKUP($Q16,参加申込書!$K$18:$O$34,3,FALSE))</f>
        <v>0</v>
      </c>
      <c r="T16" s="17">
        <f>IF($G16="",0,VLOOKUP($G16,参加申込書!$L$18:$M$34,2,FALSE))</f>
        <v>0</v>
      </c>
      <c r="U16" s="17">
        <f>IF($L16="",0,VLOOKUP($L16,参加申込書!$L$18:$M$34,2,FALSE))</f>
        <v>0</v>
      </c>
      <c r="V16" s="19" t="str">
        <f>IF(単独演武!$D16="","",単独演武!$D16)</f>
        <v/>
      </c>
      <c r="W16" s="19" t="str">
        <f>IF(単独演武!$D45="","",単独演武!$D45)</f>
        <v/>
      </c>
    </row>
    <row r="17" spans="2:23" ht="18" customHeight="1" x14ac:dyDescent="0.15">
      <c r="B17" s="8">
        <v>11</v>
      </c>
      <c r="C17" s="10" t="str">
        <f>IF($N17="","",VLOOKUP($N17,参加申込書!$E$17:$I$136,2,FALSE))</f>
        <v/>
      </c>
      <c r="D17" s="54"/>
      <c r="E17" s="9" t="str">
        <f>IF($N17="","",VLOOKUP($N17,参加申込書!$E$17:$I$136,3,FALSE))</f>
        <v/>
      </c>
      <c r="F17" s="9" t="str">
        <f>IF($P17="","",VLOOKUP($P17,参加申込書!$K$18:$O$34,4,FALSE))</f>
        <v/>
      </c>
      <c r="G17" s="56" t="str">
        <f>IF($N17="","",VLOOKUP($N17,参加申込書!$E$17:$I$136,5,FALSE))</f>
        <v/>
      </c>
      <c r="H17" s="10" t="str">
        <f>IF($O17="","",VLOOKUP($O17,参加申込書!$E$17:$I$136,2,FALSE))</f>
        <v/>
      </c>
      <c r="I17" s="54"/>
      <c r="J17" s="9" t="str">
        <f>IF($O17="","",VLOOKUP($O17,参加申込書!$E$17:$I$136,3,FALSE))</f>
        <v/>
      </c>
      <c r="K17" s="9" t="str">
        <f>IF($Q17="","",VLOOKUP($Q17,参加申込書!$K$18:$O$34,4,FALSE))</f>
        <v/>
      </c>
      <c r="L17" s="56" t="str">
        <f>IF($O17="","",VLOOKUP($O17,参加申込書!$E$17:$I$136,5,FALSE))</f>
        <v/>
      </c>
      <c r="N17" s="17" t="str">
        <f>IF($D17="","",VLOOKUP($D17,参加申込書!$D$17:$E$136,2,FALSE))</f>
        <v/>
      </c>
      <c r="O17" s="17" t="str">
        <f>IF($I17="","",VLOOKUP($I17,参加申込書!$D$17:$E$136,2,FALSE))</f>
        <v/>
      </c>
      <c r="P17" s="17" t="str">
        <f>IF($N17="","",VLOOKUP($N17,参加申込書!$E$17:$I$136,4,FALSE))</f>
        <v/>
      </c>
      <c r="Q17" s="57" t="str">
        <f>IF($O17="","",VLOOKUP($O17,参加申込書!$E$17:$I$136,4,FALSE))</f>
        <v/>
      </c>
      <c r="R17" s="17">
        <f>IF($P17="",0,VLOOKUP($P17,参加申込書!$K$18:$O$34,3,FALSE))</f>
        <v>0</v>
      </c>
      <c r="S17" s="17">
        <f>IF($Q17="",0,VLOOKUP($Q17,参加申込書!$K$18:$O$34,3,FALSE))</f>
        <v>0</v>
      </c>
      <c r="T17" s="17">
        <f>IF($G17="",0,VLOOKUP($G17,参加申込書!$L$18:$M$34,2,FALSE))</f>
        <v>0</v>
      </c>
      <c r="U17" s="17">
        <f>IF($L17="",0,VLOOKUP($L17,参加申込書!$L$18:$M$34,2,FALSE))</f>
        <v>0</v>
      </c>
      <c r="V17" s="19" t="str">
        <f>IF(単独演武!$D17="","",単独演武!$D17)</f>
        <v/>
      </c>
      <c r="W17" s="19" t="str">
        <f>IF(単独演武!$D46="","",単独演武!$D46)</f>
        <v/>
      </c>
    </row>
    <row r="18" spans="2:23" ht="18" customHeight="1" x14ac:dyDescent="0.15">
      <c r="B18" s="8">
        <v>12</v>
      </c>
      <c r="C18" s="10" t="str">
        <f>IF($N18="","",VLOOKUP($N18,参加申込書!$E$17:$I$136,2,FALSE))</f>
        <v/>
      </c>
      <c r="D18" s="54"/>
      <c r="E18" s="9" t="str">
        <f>IF($N18="","",VLOOKUP($N18,参加申込書!$E$17:$I$136,3,FALSE))</f>
        <v/>
      </c>
      <c r="F18" s="9" t="str">
        <f>IF($P18="","",VLOOKUP($P18,参加申込書!$K$18:$O$34,4,FALSE))</f>
        <v/>
      </c>
      <c r="G18" s="56" t="str">
        <f>IF($N18="","",VLOOKUP($N18,参加申込書!$E$17:$I$136,5,FALSE))</f>
        <v/>
      </c>
      <c r="H18" s="10" t="str">
        <f>IF($O18="","",VLOOKUP($O18,参加申込書!$E$17:$I$136,2,FALSE))</f>
        <v/>
      </c>
      <c r="I18" s="54"/>
      <c r="J18" s="9" t="str">
        <f>IF($O18="","",VLOOKUP($O18,参加申込書!$E$17:$I$136,3,FALSE))</f>
        <v/>
      </c>
      <c r="K18" s="9" t="str">
        <f>IF($Q18="","",VLOOKUP($Q18,参加申込書!$K$18:$O$34,4,FALSE))</f>
        <v/>
      </c>
      <c r="L18" s="56" t="str">
        <f>IF($O18="","",VLOOKUP($O18,参加申込書!$E$17:$I$136,5,FALSE))</f>
        <v/>
      </c>
      <c r="N18" s="17" t="str">
        <f>IF($D18="","",VLOOKUP($D18,参加申込書!$D$17:$E$136,2,FALSE))</f>
        <v/>
      </c>
      <c r="O18" s="17" t="str">
        <f>IF($I18="","",VLOOKUP($I18,参加申込書!$D$17:$E$136,2,FALSE))</f>
        <v/>
      </c>
      <c r="P18" s="17" t="str">
        <f>IF($N18="","",VLOOKUP($N18,参加申込書!$E$17:$I$136,4,FALSE))</f>
        <v/>
      </c>
      <c r="Q18" s="57" t="str">
        <f>IF($O18="","",VLOOKUP($O18,参加申込書!$E$17:$I$136,4,FALSE))</f>
        <v/>
      </c>
      <c r="R18" s="17">
        <f>IF($P18="",0,VLOOKUP($P18,参加申込書!$K$18:$O$34,3,FALSE))</f>
        <v>0</v>
      </c>
      <c r="S18" s="17">
        <f>IF($Q18="",0,VLOOKUP($Q18,参加申込書!$K$18:$O$34,3,FALSE))</f>
        <v>0</v>
      </c>
      <c r="T18" s="17">
        <f>IF($G18="",0,VLOOKUP($G18,参加申込書!$L$18:$M$34,2,FALSE))</f>
        <v>0</v>
      </c>
      <c r="U18" s="17">
        <f>IF($L18="",0,VLOOKUP($L18,参加申込書!$L$18:$M$34,2,FALSE))</f>
        <v>0</v>
      </c>
      <c r="V18" s="19" t="str">
        <f>IF(単独演武!$D18="","",単独演武!$D18)</f>
        <v/>
      </c>
      <c r="W18" s="19" t="str">
        <f>IF(単独演武!$D47="","",単独演武!$D47)</f>
        <v/>
      </c>
    </row>
    <row r="19" spans="2:23" ht="18" customHeight="1" x14ac:dyDescent="0.15">
      <c r="B19" s="8">
        <v>13</v>
      </c>
      <c r="C19" s="10" t="str">
        <f>IF($N19="","",VLOOKUP($N19,参加申込書!$E$17:$I$136,2,FALSE))</f>
        <v/>
      </c>
      <c r="D19" s="54"/>
      <c r="E19" s="9" t="str">
        <f>IF($N19="","",VLOOKUP($N19,参加申込書!$E$17:$I$136,3,FALSE))</f>
        <v/>
      </c>
      <c r="F19" s="9" t="str">
        <f>IF($P19="","",VLOOKUP($P19,参加申込書!$K$18:$O$34,4,FALSE))</f>
        <v/>
      </c>
      <c r="G19" s="56" t="str">
        <f>IF($N19="","",VLOOKUP($N19,参加申込書!$E$17:$I$136,5,FALSE))</f>
        <v/>
      </c>
      <c r="H19" s="10" t="str">
        <f>IF($O19="","",VLOOKUP($O19,参加申込書!$E$17:$I$136,2,FALSE))</f>
        <v/>
      </c>
      <c r="I19" s="54"/>
      <c r="J19" s="9" t="str">
        <f>IF($O19="","",VLOOKUP($O19,参加申込書!$E$17:$I$136,3,FALSE))</f>
        <v/>
      </c>
      <c r="K19" s="9" t="str">
        <f>IF($Q19="","",VLOOKUP($Q19,参加申込書!$K$18:$O$34,4,FALSE))</f>
        <v/>
      </c>
      <c r="L19" s="56" t="str">
        <f>IF($O19="","",VLOOKUP($O19,参加申込書!$E$17:$I$136,5,FALSE))</f>
        <v/>
      </c>
      <c r="N19" s="17" t="str">
        <f>IF($D19="","",VLOOKUP($D19,参加申込書!$D$17:$E$136,2,FALSE))</f>
        <v/>
      </c>
      <c r="O19" s="17" t="str">
        <f>IF($I19="","",VLOOKUP($I19,参加申込書!$D$17:$E$136,2,FALSE))</f>
        <v/>
      </c>
      <c r="P19" s="17" t="str">
        <f>IF($N19="","",VLOOKUP($N19,参加申込書!$E$17:$I$136,4,FALSE))</f>
        <v/>
      </c>
      <c r="Q19" s="57" t="str">
        <f>IF($O19="","",VLOOKUP($O19,参加申込書!$E$17:$I$136,4,FALSE))</f>
        <v/>
      </c>
      <c r="R19" s="17">
        <f>IF($P19="",0,VLOOKUP($P19,参加申込書!$K$18:$O$34,3,FALSE))</f>
        <v>0</v>
      </c>
      <c r="S19" s="17">
        <f>IF($Q19="",0,VLOOKUP($Q19,参加申込書!$K$18:$O$34,3,FALSE))</f>
        <v>0</v>
      </c>
      <c r="T19" s="17">
        <f>IF($G19="",0,VLOOKUP($G19,参加申込書!$L$18:$M$34,2,FALSE))</f>
        <v>0</v>
      </c>
      <c r="U19" s="17">
        <f>IF($L19="",0,VLOOKUP($L19,参加申込書!$L$18:$M$34,2,FALSE))</f>
        <v>0</v>
      </c>
      <c r="V19" s="19" t="str">
        <f>IF(単独演武!$D19="","",単独演武!$D19)</f>
        <v/>
      </c>
      <c r="W19" s="19" t="str">
        <f>IF(単独演武!$D48="","",単独演武!$D48)</f>
        <v/>
      </c>
    </row>
    <row r="20" spans="2:23" ht="18" customHeight="1" x14ac:dyDescent="0.15">
      <c r="B20" s="8">
        <v>14</v>
      </c>
      <c r="C20" s="10" t="str">
        <f>IF($N20="","",VLOOKUP($N20,参加申込書!$E$17:$I$136,2,FALSE))</f>
        <v/>
      </c>
      <c r="D20" s="54"/>
      <c r="E20" s="9" t="str">
        <f>IF($N20="","",VLOOKUP($N20,参加申込書!$E$17:$I$136,3,FALSE))</f>
        <v/>
      </c>
      <c r="F20" s="9" t="str">
        <f>IF($P20="","",VLOOKUP($P20,参加申込書!$K$18:$O$34,4,FALSE))</f>
        <v/>
      </c>
      <c r="G20" s="56" t="str">
        <f>IF($N20="","",VLOOKUP($N20,参加申込書!$E$17:$I$136,5,FALSE))</f>
        <v/>
      </c>
      <c r="H20" s="10" t="str">
        <f>IF($O20="","",VLOOKUP($O20,参加申込書!$E$17:$I$136,2,FALSE))</f>
        <v/>
      </c>
      <c r="I20" s="54"/>
      <c r="J20" s="9" t="str">
        <f>IF($O20="","",VLOOKUP($O20,参加申込書!$E$17:$I$136,3,FALSE))</f>
        <v/>
      </c>
      <c r="K20" s="9" t="str">
        <f>IF($Q20="","",VLOOKUP($Q20,参加申込書!$K$18:$O$34,4,FALSE))</f>
        <v/>
      </c>
      <c r="L20" s="56" t="str">
        <f>IF($O20="","",VLOOKUP($O20,参加申込書!$E$17:$I$136,5,FALSE))</f>
        <v/>
      </c>
      <c r="N20" s="17" t="str">
        <f>IF($D20="","",VLOOKUP($D20,参加申込書!$D$17:$E$136,2,FALSE))</f>
        <v/>
      </c>
      <c r="O20" s="17" t="str">
        <f>IF($I20="","",VLOOKUP($I20,参加申込書!$D$17:$E$136,2,FALSE))</f>
        <v/>
      </c>
      <c r="P20" s="17" t="str">
        <f>IF($N20="","",VLOOKUP($N20,参加申込書!$E$17:$I$136,4,FALSE))</f>
        <v/>
      </c>
      <c r="Q20" s="57" t="str">
        <f>IF($O20="","",VLOOKUP($O20,参加申込書!$E$17:$I$136,4,FALSE))</f>
        <v/>
      </c>
      <c r="R20" s="17">
        <f>IF($P20="",0,VLOOKUP($P20,参加申込書!$K$18:$O$34,3,FALSE))</f>
        <v>0</v>
      </c>
      <c r="S20" s="17">
        <f>IF($Q20="",0,VLOOKUP($Q20,参加申込書!$K$18:$O$34,3,FALSE))</f>
        <v>0</v>
      </c>
      <c r="T20" s="17">
        <f>IF($G20="",0,VLOOKUP($G20,参加申込書!$L$18:$M$34,2,FALSE))</f>
        <v>0</v>
      </c>
      <c r="U20" s="17">
        <f>IF($L20="",0,VLOOKUP($L20,参加申込書!$L$18:$M$34,2,FALSE))</f>
        <v>0</v>
      </c>
      <c r="V20" s="19" t="str">
        <f>IF(単独演武!$D20="","",単独演武!$D20)</f>
        <v/>
      </c>
      <c r="W20" s="19" t="str">
        <f>IF(単独演武!$D49="","",単独演武!$D49)</f>
        <v/>
      </c>
    </row>
    <row r="21" spans="2:23" ht="18" customHeight="1" x14ac:dyDescent="0.15">
      <c r="B21" s="8">
        <v>15</v>
      </c>
      <c r="C21" s="10" t="str">
        <f>IF($N21="","",VLOOKUP($N21,参加申込書!$E$17:$I$136,2,FALSE))</f>
        <v/>
      </c>
      <c r="D21" s="54"/>
      <c r="E21" s="9" t="str">
        <f>IF($N21="","",VLOOKUP($N21,参加申込書!$E$17:$I$136,3,FALSE))</f>
        <v/>
      </c>
      <c r="F21" s="9" t="str">
        <f>IF($P21="","",VLOOKUP($P21,参加申込書!$K$18:$O$34,4,FALSE))</f>
        <v/>
      </c>
      <c r="G21" s="56" t="str">
        <f>IF($N21="","",VLOOKUP($N21,参加申込書!$E$17:$I$136,5,FALSE))</f>
        <v/>
      </c>
      <c r="H21" s="10" t="str">
        <f>IF($O21="","",VLOOKUP($O21,参加申込書!$E$17:$I$136,2,FALSE))</f>
        <v/>
      </c>
      <c r="I21" s="54"/>
      <c r="J21" s="9" t="str">
        <f>IF($O21="","",VLOOKUP($O21,参加申込書!$E$17:$I$136,3,FALSE))</f>
        <v/>
      </c>
      <c r="K21" s="9" t="str">
        <f>IF($Q21="","",VLOOKUP($Q21,参加申込書!$K$18:$O$34,4,FALSE))</f>
        <v/>
      </c>
      <c r="L21" s="56" t="str">
        <f>IF($O21="","",VLOOKUP($O21,参加申込書!$E$17:$I$136,5,FALSE))</f>
        <v/>
      </c>
      <c r="N21" s="17" t="str">
        <f>IF($D21="","",VLOOKUP($D21,参加申込書!$D$17:$E$136,2,FALSE))</f>
        <v/>
      </c>
      <c r="O21" s="17" t="str">
        <f>IF($I21="","",VLOOKUP($I21,参加申込書!$D$17:$E$136,2,FALSE))</f>
        <v/>
      </c>
      <c r="P21" s="17" t="str">
        <f>IF($N21="","",VLOOKUP($N21,参加申込書!$E$17:$I$136,4,FALSE))</f>
        <v/>
      </c>
      <c r="Q21" s="57" t="str">
        <f>IF($O21="","",VLOOKUP($O21,参加申込書!$E$17:$I$136,4,FALSE))</f>
        <v/>
      </c>
      <c r="R21" s="17">
        <f>IF($P21="",0,VLOOKUP($P21,参加申込書!$K$18:$O$34,3,FALSE))</f>
        <v>0</v>
      </c>
      <c r="S21" s="17">
        <f>IF($Q21="",0,VLOOKUP($Q21,参加申込書!$K$18:$O$34,3,FALSE))</f>
        <v>0</v>
      </c>
      <c r="T21" s="17">
        <f>IF($G21="",0,VLOOKUP($G21,参加申込書!$L$18:$M$34,2,FALSE))</f>
        <v>0</v>
      </c>
      <c r="U21" s="17">
        <f>IF($L21="",0,VLOOKUP($L21,参加申込書!$L$18:$M$34,2,FALSE))</f>
        <v>0</v>
      </c>
      <c r="V21" s="19" t="str">
        <f>IF(単独演武!$D21="","",単独演武!$D21)</f>
        <v/>
      </c>
      <c r="W21" s="19" t="str">
        <f>IF(単独演武!$D50="","",単独演武!$D50)</f>
        <v/>
      </c>
    </row>
    <row r="22" spans="2:23" ht="18" customHeight="1" x14ac:dyDescent="0.15">
      <c r="B22" s="8">
        <v>16</v>
      </c>
      <c r="C22" s="10" t="str">
        <f>IF($N22="","",VLOOKUP($N22,参加申込書!$E$17:$I$136,2,FALSE))</f>
        <v/>
      </c>
      <c r="D22" s="54"/>
      <c r="E22" s="9" t="str">
        <f>IF($N22="","",VLOOKUP($N22,参加申込書!$E$17:$I$136,3,FALSE))</f>
        <v/>
      </c>
      <c r="F22" s="9" t="str">
        <f>IF($P22="","",VLOOKUP($P22,参加申込書!$K$18:$O$34,4,FALSE))</f>
        <v/>
      </c>
      <c r="G22" s="56" t="str">
        <f>IF($N22="","",VLOOKUP($N22,参加申込書!$E$17:$I$136,5,FALSE))</f>
        <v/>
      </c>
      <c r="H22" s="10" t="str">
        <f>IF($O22="","",VLOOKUP($O22,参加申込書!$E$17:$I$136,2,FALSE))</f>
        <v/>
      </c>
      <c r="I22" s="54"/>
      <c r="J22" s="9" t="str">
        <f>IF($O22="","",VLOOKUP($O22,参加申込書!$E$17:$I$136,3,FALSE))</f>
        <v/>
      </c>
      <c r="K22" s="9" t="str">
        <f>IF($Q22="","",VLOOKUP($Q22,参加申込書!$K$18:$O$34,4,FALSE))</f>
        <v/>
      </c>
      <c r="L22" s="56" t="str">
        <f>IF($O22="","",VLOOKUP($O22,参加申込書!$E$17:$I$136,5,FALSE))</f>
        <v/>
      </c>
      <c r="N22" s="17" t="str">
        <f>IF($D22="","",VLOOKUP($D22,参加申込書!$D$17:$E$136,2,FALSE))</f>
        <v/>
      </c>
      <c r="O22" s="17" t="str">
        <f>IF($I22="","",VLOOKUP($I22,参加申込書!$D$17:$E$136,2,FALSE))</f>
        <v/>
      </c>
      <c r="P22" s="17" t="str">
        <f>IF($N22="","",VLOOKUP($N22,参加申込書!$E$17:$I$136,4,FALSE))</f>
        <v/>
      </c>
      <c r="Q22" s="57" t="str">
        <f>IF($O22="","",VLOOKUP($O22,参加申込書!$E$17:$I$136,4,FALSE))</f>
        <v/>
      </c>
      <c r="R22" s="17">
        <f>IF($P22="",0,VLOOKUP($P22,参加申込書!$K$18:$O$34,3,FALSE))</f>
        <v>0</v>
      </c>
      <c r="S22" s="17">
        <f>IF($Q22="",0,VLOOKUP($Q22,参加申込書!$K$18:$O$34,3,FALSE))</f>
        <v>0</v>
      </c>
      <c r="T22" s="17">
        <f>IF($G22="",0,VLOOKUP($G22,参加申込書!$L$18:$M$34,2,FALSE))</f>
        <v>0</v>
      </c>
      <c r="U22" s="17">
        <f>IF($L22="",0,VLOOKUP($L22,参加申込書!$L$18:$M$34,2,FALSE))</f>
        <v>0</v>
      </c>
      <c r="V22" s="19" t="str">
        <f>IF(単独演武!$D22="","",単独演武!$D22)</f>
        <v/>
      </c>
      <c r="W22" s="19" t="str">
        <f>IF(単独演武!$D51="","",単独演武!$D51)</f>
        <v/>
      </c>
    </row>
    <row r="23" spans="2:23" ht="18" customHeight="1" x14ac:dyDescent="0.15">
      <c r="N23" s="14"/>
      <c r="O23" s="14"/>
      <c r="P23" s="14"/>
      <c r="Q23" s="14"/>
      <c r="R23" s="14"/>
      <c r="S23" s="14"/>
      <c r="T23" s="14"/>
      <c r="U23" s="14"/>
      <c r="V23" s="19" t="str">
        <f>IF(単独演武!$D23="","",単独演武!$D23)</f>
        <v/>
      </c>
      <c r="W23" s="19" t="str">
        <f>IF(単独演武!$D52="","",単独演武!$D52)</f>
        <v/>
      </c>
    </row>
    <row r="24" spans="2:23" ht="18" customHeight="1" x14ac:dyDescent="0.15">
      <c r="N24" s="14"/>
      <c r="O24" s="14"/>
      <c r="P24" s="14"/>
      <c r="Q24" s="14"/>
      <c r="R24" s="14"/>
      <c r="S24" s="14"/>
      <c r="T24" s="14"/>
      <c r="U24" s="14"/>
      <c r="V24" s="19" t="str">
        <f>IF(単独演武!$D24="","",単独演武!$D24)</f>
        <v/>
      </c>
      <c r="W24" s="19" t="str">
        <f>IF(単独演武!$D53="","",単独演武!$D53)</f>
        <v/>
      </c>
    </row>
    <row r="25" spans="2:23" ht="18" customHeight="1" x14ac:dyDescent="0.15">
      <c r="N25" s="14"/>
      <c r="O25" s="14"/>
      <c r="P25" s="14"/>
      <c r="Q25" s="14"/>
      <c r="R25" s="14"/>
      <c r="S25" s="14"/>
      <c r="T25" s="14"/>
      <c r="U25" s="14"/>
      <c r="V25" s="19" t="str">
        <f>IF(単独演武!$D25="","",単独演武!$D25)</f>
        <v/>
      </c>
      <c r="W25" s="19" t="str">
        <f>IF(単独演武!$D54="","",単独演武!$D54)</f>
        <v/>
      </c>
    </row>
    <row r="26" spans="2:23" ht="27" customHeight="1" x14ac:dyDescent="0.15">
      <c r="B26" s="97" t="s">
        <v>91</v>
      </c>
      <c r="C26" s="97"/>
      <c r="D26" s="97" t="s">
        <v>95</v>
      </c>
      <c r="E26" s="97"/>
      <c r="F26" s="97"/>
      <c r="N26" s="95" t="s">
        <v>88</v>
      </c>
      <c r="O26" s="95"/>
      <c r="P26" s="95" t="s">
        <v>94</v>
      </c>
      <c r="Q26" s="95"/>
      <c r="R26" s="95" t="s">
        <v>53</v>
      </c>
      <c r="S26" s="95"/>
      <c r="T26" s="95" t="s">
        <v>30</v>
      </c>
      <c r="U26" s="95"/>
      <c r="V26" s="19" t="str">
        <f>IF(単独演武!$D26="","",単独演武!$D26)</f>
        <v/>
      </c>
      <c r="W26" s="19" t="str">
        <f>IF(単独演武!$D55="","",単独演武!$D55)</f>
        <v/>
      </c>
    </row>
    <row r="27" spans="2:23" ht="18" customHeight="1" x14ac:dyDescent="0.15">
      <c r="B27" s="3" t="s">
        <v>38</v>
      </c>
      <c r="C27" s="4" t="s">
        <v>34</v>
      </c>
      <c r="D27" s="5" t="s">
        <v>35</v>
      </c>
      <c r="E27" s="5" t="s">
        <v>36</v>
      </c>
      <c r="F27" s="5" t="s">
        <v>3</v>
      </c>
      <c r="G27" s="6" t="s">
        <v>37</v>
      </c>
      <c r="H27" s="4" t="s">
        <v>34</v>
      </c>
      <c r="I27" s="7" t="s">
        <v>35</v>
      </c>
      <c r="J27" s="5" t="s">
        <v>36</v>
      </c>
      <c r="K27" s="5" t="s">
        <v>3</v>
      </c>
      <c r="L27" s="6" t="s">
        <v>37</v>
      </c>
      <c r="N27" s="16" t="s">
        <v>32</v>
      </c>
      <c r="O27" s="16" t="s">
        <v>33</v>
      </c>
      <c r="P27" s="16" t="s">
        <v>32</v>
      </c>
      <c r="Q27" s="16" t="s">
        <v>33</v>
      </c>
      <c r="R27" s="16" t="s">
        <v>32</v>
      </c>
      <c r="S27" s="16" t="s">
        <v>33</v>
      </c>
      <c r="T27" s="16" t="s">
        <v>32</v>
      </c>
      <c r="U27" s="16" t="s">
        <v>33</v>
      </c>
      <c r="V27" s="19" t="str">
        <f>IF(単独演武!$D27="","",単独演武!$D27)</f>
        <v/>
      </c>
      <c r="W27" s="19" t="str">
        <f>IF(単独演武!$D56="","",単独演武!$D56)</f>
        <v/>
      </c>
    </row>
    <row r="28" spans="2:23" ht="18" customHeight="1" x14ac:dyDescent="0.15">
      <c r="B28" s="8">
        <v>1</v>
      </c>
      <c r="C28" s="10" t="str">
        <f>IF($N28="","",VLOOKUP($N28,参加申込書!$E$17:$I$136,2,FALSE))</f>
        <v/>
      </c>
      <c r="D28" s="54"/>
      <c r="E28" s="9" t="str">
        <f>IF($N28="","",VLOOKUP($N28,参加申込書!$E$17:$I$136,3,FALSE))</f>
        <v/>
      </c>
      <c r="F28" s="9" t="str">
        <f>IF($P28="","",VLOOKUP($P28,参加申込書!$K$18:$O$34,4,FALSE))</f>
        <v/>
      </c>
      <c r="G28" s="56" t="str">
        <f>IF($N28="","",VLOOKUP($N28,参加申込書!$E$17:$I$136,5,FALSE))</f>
        <v/>
      </c>
      <c r="H28" s="10" t="str">
        <f>IF($O28="","",VLOOKUP($O28,参加申込書!$E$17:$I$136,2,FALSE))</f>
        <v/>
      </c>
      <c r="I28" s="54"/>
      <c r="J28" s="9" t="str">
        <f>IF($O28="","",VLOOKUP($O28,参加申込書!$E$17:$I$136,3,FALSE))</f>
        <v/>
      </c>
      <c r="K28" s="9" t="str">
        <f>IF($Q28="","",VLOOKUP($Q28,参加申込書!$K$18:$O$34,4,FALSE))</f>
        <v/>
      </c>
      <c r="L28" s="56" t="str">
        <f>IF($O28="","",VLOOKUP($O28,参加申込書!$E$17:$I$136,5,FALSE))</f>
        <v/>
      </c>
      <c r="N28" s="17" t="str">
        <f>IF($D28="","",VLOOKUP($D28,参加申込書!$D$17:$E$136,2,FALSE))</f>
        <v/>
      </c>
      <c r="O28" s="17" t="str">
        <f>IF($I28="","",VLOOKUP($I28,参加申込書!$D$17:$E$136,2,FALSE))</f>
        <v/>
      </c>
      <c r="P28" s="17" t="str">
        <f>IF($N28="","",VLOOKUP($N28,参加申込書!$E$17:$I$136,4,FALSE))</f>
        <v/>
      </c>
      <c r="Q28" s="57" t="str">
        <f>IF($O28="","",VLOOKUP($O28,参加申込書!$E$17:$I$136,4,FALSE))</f>
        <v/>
      </c>
      <c r="R28" s="17">
        <f>IF($P28="",0,VLOOKUP($P28,参加申込書!$K$18:$O$34,3,FALSE))</f>
        <v>0</v>
      </c>
      <c r="S28" s="17">
        <f>IF($Q28="",0,VLOOKUP($Q28,参加申込書!$K$18:$O$34,3,FALSE))</f>
        <v>0</v>
      </c>
      <c r="T28" s="17">
        <f>IF($G28="",0,VLOOKUP($G28,参加申込書!$L$18:$M$34,2,FALSE))</f>
        <v>0</v>
      </c>
      <c r="U28" s="17">
        <f>IF($L28="",0,VLOOKUP($L28,参加申込書!$L$18:$M$34,2,FALSE))</f>
        <v>0</v>
      </c>
      <c r="V28" s="19" t="str">
        <f>IF(単独演武!$D28="","",単独演武!$D28)</f>
        <v/>
      </c>
      <c r="W28" s="19" t="str">
        <f>IF(単独演武!$D57="","",単独演武!$D57)</f>
        <v/>
      </c>
    </row>
    <row r="29" spans="2:23" ht="18" customHeight="1" x14ac:dyDescent="0.15">
      <c r="B29" s="8">
        <v>2</v>
      </c>
      <c r="C29" s="10" t="str">
        <f>IF($N29="","",VLOOKUP($N29,参加申込書!$E$17:$I$136,2,FALSE))</f>
        <v/>
      </c>
      <c r="D29" s="54"/>
      <c r="E29" s="9" t="str">
        <f>IF($N29="","",VLOOKUP($N29,参加申込書!$E$17:$I$136,3,FALSE))</f>
        <v/>
      </c>
      <c r="F29" s="9" t="str">
        <f>IF($P29="","",VLOOKUP($P29,参加申込書!$K$18:$O$34,4,FALSE))</f>
        <v/>
      </c>
      <c r="G29" s="56" t="str">
        <f>IF($N29="","",VLOOKUP($N29,参加申込書!$E$17:$I$136,5,FALSE))</f>
        <v/>
      </c>
      <c r="H29" s="10" t="str">
        <f>IF($O29="","",VLOOKUP($O29,参加申込書!$E$17:$I$136,2,FALSE))</f>
        <v/>
      </c>
      <c r="I29" s="54"/>
      <c r="J29" s="9" t="str">
        <f>IF($O29="","",VLOOKUP($O29,参加申込書!$E$17:$I$136,3,FALSE))</f>
        <v/>
      </c>
      <c r="K29" s="9" t="str">
        <f>IF($Q29="","",VLOOKUP($Q29,参加申込書!$K$18:$O$34,4,FALSE))</f>
        <v/>
      </c>
      <c r="L29" s="56" t="str">
        <f>IF($O29="","",VLOOKUP($O29,参加申込書!$E$17:$I$136,5,FALSE))</f>
        <v/>
      </c>
      <c r="N29" s="17" t="str">
        <f>IF($D29="","",VLOOKUP($D29,参加申込書!$D$17:$E$136,2,FALSE))</f>
        <v/>
      </c>
      <c r="O29" s="17" t="str">
        <f>IF($I29="","",VLOOKUP($I29,参加申込書!$D$17:$E$136,2,FALSE))</f>
        <v/>
      </c>
      <c r="P29" s="17" t="str">
        <f>IF($N29="","",VLOOKUP($N29,参加申込書!$E$17:$I$136,4,FALSE))</f>
        <v/>
      </c>
      <c r="Q29" s="57" t="str">
        <f>IF($O29="","",VLOOKUP($O29,参加申込書!$E$17:$I$136,4,FALSE))</f>
        <v/>
      </c>
      <c r="R29" s="17">
        <f>IF($P29="",0,VLOOKUP($P29,参加申込書!$K$18:$O$34,3,FALSE))</f>
        <v>0</v>
      </c>
      <c r="S29" s="17">
        <f>IF($Q29="",0,VLOOKUP($Q29,参加申込書!$K$18:$O$34,3,FALSE))</f>
        <v>0</v>
      </c>
      <c r="T29" s="17">
        <f>IF($G29="",0,VLOOKUP($G29,参加申込書!$L$18:$M$34,2,FALSE))</f>
        <v>0</v>
      </c>
      <c r="U29" s="17">
        <f>IF($L29="",0,VLOOKUP($L29,参加申込書!$L$18:$M$34,2,FALSE))</f>
        <v>0</v>
      </c>
      <c r="V29" s="19" t="str">
        <f>IF(単独演武!$D29="","",単独演武!$D29)</f>
        <v/>
      </c>
      <c r="W29" s="19" t="str">
        <f>IF(単独演武!$D58="","",単独演武!$D58)</f>
        <v/>
      </c>
    </row>
    <row r="30" spans="2:23" ht="18" customHeight="1" x14ac:dyDescent="0.15">
      <c r="B30" s="8">
        <v>3</v>
      </c>
      <c r="C30" s="10" t="str">
        <f>IF($N30="","",VLOOKUP($N30,参加申込書!$E$17:$I$136,2,FALSE))</f>
        <v/>
      </c>
      <c r="D30" s="54"/>
      <c r="E30" s="9" t="str">
        <f>IF($N30="","",VLOOKUP($N30,参加申込書!$E$17:$I$136,3,FALSE))</f>
        <v/>
      </c>
      <c r="F30" s="9" t="str">
        <f>IF($P30="","",VLOOKUP($P30,参加申込書!$K$18:$O$34,4,FALSE))</f>
        <v/>
      </c>
      <c r="G30" s="56" t="str">
        <f>IF($N30="","",VLOOKUP($N30,参加申込書!$E$17:$I$136,5,FALSE))</f>
        <v/>
      </c>
      <c r="H30" s="10" t="str">
        <f>IF($O30="","",VLOOKUP($O30,参加申込書!$E$17:$I$136,2,FALSE))</f>
        <v/>
      </c>
      <c r="I30" s="54"/>
      <c r="J30" s="9" t="str">
        <f>IF($O30="","",VLOOKUP($O30,参加申込書!$E$17:$I$136,3,FALSE))</f>
        <v/>
      </c>
      <c r="K30" s="9" t="str">
        <f>IF($Q30="","",VLOOKUP($Q30,参加申込書!$K$18:$O$34,4,FALSE))</f>
        <v/>
      </c>
      <c r="L30" s="56" t="str">
        <f>IF($O30="","",VLOOKUP($O30,参加申込書!$E$17:$I$136,5,FALSE))</f>
        <v/>
      </c>
      <c r="N30" s="17" t="str">
        <f>IF($D30="","",VLOOKUP($D30,参加申込書!$D$17:$E$136,2,FALSE))</f>
        <v/>
      </c>
      <c r="O30" s="17" t="str">
        <f>IF($I30="","",VLOOKUP($I30,参加申込書!$D$17:$E$136,2,FALSE))</f>
        <v/>
      </c>
      <c r="P30" s="17" t="str">
        <f>IF($N30="","",VLOOKUP($N30,参加申込書!$E$17:$I$136,4,FALSE))</f>
        <v/>
      </c>
      <c r="Q30" s="57" t="str">
        <f>IF($O30="","",VLOOKUP($O30,参加申込書!$E$17:$I$136,4,FALSE))</f>
        <v/>
      </c>
      <c r="R30" s="17">
        <f>IF($P30="",0,VLOOKUP($P30,参加申込書!$K$18:$O$34,3,FALSE))</f>
        <v>0</v>
      </c>
      <c r="S30" s="17">
        <f>IF($Q30="",0,VLOOKUP($Q30,参加申込書!$K$18:$O$34,3,FALSE))</f>
        <v>0</v>
      </c>
      <c r="T30" s="17">
        <f>IF($G30="",0,VLOOKUP($G30,参加申込書!$L$18:$M$34,2,FALSE))</f>
        <v>0</v>
      </c>
      <c r="U30" s="17">
        <f>IF($L30="",0,VLOOKUP($L30,参加申込書!$L$18:$M$34,2,FALSE))</f>
        <v>0</v>
      </c>
      <c r="V30" s="20" t="str">
        <f>IF(単独演武!$D30="","",単独演武!$D30)</f>
        <v/>
      </c>
      <c r="W30" s="20" t="str">
        <f>IF(単独演武!$D59="","",単独演武!$D59)</f>
        <v/>
      </c>
    </row>
    <row r="31" spans="2:23" ht="18" customHeight="1" x14ac:dyDescent="0.15">
      <c r="B31" s="8">
        <v>4</v>
      </c>
      <c r="C31" s="10" t="str">
        <f>IF($N31="","",VLOOKUP($N31,参加申込書!$E$17:$I$136,2,FALSE))</f>
        <v/>
      </c>
      <c r="D31" s="54"/>
      <c r="E31" s="9" t="str">
        <f>IF($N31="","",VLOOKUP($N31,参加申込書!$E$17:$I$136,3,FALSE))</f>
        <v/>
      </c>
      <c r="F31" s="9" t="str">
        <f>IF($P31="","",VLOOKUP($P31,参加申込書!$K$18:$O$34,4,FALSE))</f>
        <v/>
      </c>
      <c r="G31" s="56" t="str">
        <f>IF($N31="","",VLOOKUP($N31,参加申込書!$E$17:$I$136,5,FALSE))</f>
        <v/>
      </c>
      <c r="H31" s="10" t="str">
        <f>IF($O31="","",VLOOKUP($O31,参加申込書!$E$17:$I$136,2,FALSE))</f>
        <v/>
      </c>
      <c r="I31" s="54"/>
      <c r="J31" s="9" t="str">
        <f>IF($O31="","",VLOOKUP($O31,参加申込書!$E$17:$I$136,3,FALSE))</f>
        <v/>
      </c>
      <c r="K31" s="9" t="str">
        <f>IF($Q31="","",VLOOKUP($Q31,参加申込書!$K$18:$O$34,4,FALSE))</f>
        <v/>
      </c>
      <c r="L31" s="56" t="str">
        <f>IF($O31="","",VLOOKUP($O31,参加申込書!$E$17:$I$136,5,FALSE))</f>
        <v/>
      </c>
      <c r="N31" s="17" t="str">
        <f>IF($D31="","",VLOOKUP($D31,参加申込書!$D$17:$E$136,2,FALSE))</f>
        <v/>
      </c>
      <c r="O31" s="17" t="str">
        <f>IF($I31="","",VLOOKUP($I31,参加申込書!$D$17:$E$136,2,FALSE))</f>
        <v/>
      </c>
      <c r="P31" s="17" t="str">
        <f>IF($N31="","",VLOOKUP($N31,参加申込書!$E$17:$I$136,4,FALSE))</f>
        <v/>
      </c>
      <c r="Q31" s="57" t="str">
        <f>IF($O31="","",VLOOKUP($O31,参加申込書!$E$17:$I$136,4,FALSE))</f>
        <v/>
      </c>
      <c r="R31" s="17">
        <f>IF($P31="",0,VLOOKUP($P31,参加申込書!$K$18:$O$34,3,FALSE))</f>
        <v>0</v>
      </c>
      <c r="S31" s="17">
        <f>IF($Q31="",0,VLOOKUP($Q31,参加申込書!$K$18:$O$34,3,FALSE))</f>
        <v>0</v>
      </c>
      <c r="T31" s="17">
        <f>IF($G31="",0,VLOOKUP($G31,参加申込書!$L$18:$M$34,2,FALSE))</f>
        <v>0</v>
      </c>
      <c r="U31" s="17">
        <f>IF($L31="",0,VLOOKUP($L31,参加申込書!$L$18:$M$34,2,FALSE))</f>
        <v>0</v>
      </c>
      <c r="V31" s="63"/>
      <c r="W31" s="14"/>
    </row>
    <row r="32" spans="2:23" ht="18" customHeight="1" x14ac:dyDescent="0.15">
      <c r="B32" s="8">
        <v>5</v>
      </c>
      <c r="C32" s="10" t="str">
        <f>IF($N32="","",VLOOKUP($N32,参加申込書!$E$17:$I$136,2,FALSE))</f>
        <v/>
      </c>
      <c r="D32" s="54"/>
      <c r="E32" s="9" t="str">
        <f>IF($N32="","",VLOOKUP($N32,参加申込書!$E$17:$I$136,3,FALSE))</f>
        <v/>
      </c>
      <c r="F32" s="9" t="str">
        <f>IF($P32="","",VLOOKUP($P32,参加申込書!$K$18:$O$34,4,FALSE))</f>
        <v/>
      </c>
      <c r="G32" s="56" t="str">
        <f>IF($N32="","",VLOOKUP($N32,参加申込書!$E$17:$I$136,5,FALSE))</f>
        <v/>
      </c>
      <c r="H32" s="10" t="str">
        <f>IF($O32="","",VLOOKUP($O32,参加申込書!$E$17:$I$136,2,FALSE))</f>
        <v/>
      </c>
      <c r="I32" s="54"/>
      <c r="J32" s="9" t="str">
        <f>IF($O32="","",VLOOKUP($O32,参加申込書!$E$17:$I$136,3,FALSE))</f>
        <v/>
      </c>
      <c r="K32" s="9" t="str">
        <f>IF($Q32="","",VLOOKUP($Q32,参加申込書!$K$18:$O$34,4,FALSE))</f>
        <v/>
      </c>
      <c r="L32" s="56" t="str">
        <f>IF($O32="","",VLOOKUP($O32,参加申込書!$E$17:$I$136,5,FALSE))</f>
        <v/>
      </c>
      <c r="N32" s="17" t="str">
        <f>IF($D32="","",VLOOKUP($D32,参加申込書!$D$17:$E$136,2,FALSE))</f>
        <v/>
      </c>
      <c r="O32" s="17" t="str">
        <f>IF($I32="","",VLOOKUP($I32,参加申込書!$D$17:$E$136,2,FALSE))</f>
        <v/>
      </c>
      <c r="P32" s="17" t="str">
        <f>IF($N32="","",VLOOKUP($N32,参加申込書!$E$17:$I$136,4,FALSE))</f>
        <v/>
      </c>
      <c r="Q32" s="57" t="str">
        <f>IF($O32="","",VLOOKUP($O32,参加申込書!$E$17:$I$136,4,FALSE))</f>
        <v/>
      </c>
      <c r="R32" s="17">
        <f>IF($P32="",0,VLOOKUP($P32,参加申込書!$K$18:$O$34,3,FALSE))</f>
        <v>0</v>
      </c>
      <c r="S32" s="17">
        <f>IF($Q32="",0,VLOOKUP($Q32,参加申込書!$K$18:$O$34,3,FALSE))</f>
        <v>0</v>
      </c>
      <c r="T32" s="17">
        <f>IF($G32="",0,VLOOKUP($G32,参加申込書!$L$18:$M$34,2,FALSE))</f>
        <v>0</v>
      </c>
      <c r="U32" s="17">
        <f>IF($L32="",0,VLOOKUP($L32,参加申込書!$L$18:$M$34,2,FALSE))</f>
        <v>0</v>
      </c>
      <c r="V32" s="58"/>
      <c r="W32" s="14"/>
    </row>
    <row r="33" spans="2:23" ht="18" customHeight="1" x14ac:dyDescent="0.15">
      <c r="B33" s="8">
        <v>6</v>
      </c>
      <c r="C33" s="10" t="str">
        <f>IF($N33="","",VLOOKUP($N33,参加申込書!$E$17:$I$136,2,FALSE))</f>
        <v/>
      </c>
      <c r="D33" s="54"/>
      <c r="E33" s="9" t="str">
        <f>IF($N33="","",VLOOKUP($N33,参加申込書!$E$17:$I$136,3,FALSE))</f>
        <v/>
      </c>
      <c r="F33" s="9" t="str">
        <f>IF($P33="","",VLOOKUP($P33,参加申込書!$K$18:$O$34,4,FALSE))</f>
        <v/>
      </c>
      <c r="G33" s="56" t="str">
        <f>IF($N33="","",VLOOKUP($N33,参加申込書!$E$17:$I$136,5,FALSE))</f>
        <v/>
      </c>
      <c r="H33" s="10" t="str">
        <f>IF($O33="","",VLOOKUP($O33,参加申込書!$E$17:$I$136,2,FALSE))</f>
        <v/>
      </c>
      <c r="I33" s="54"/>
      <c r="J33" s="9" t="str">
        <f>IF($O33="","",VLOOKUP($O33,参加申込書!$E$17:$I$136,3,FALSE))</f>
        <v/>
      </c>
      <c r="K33" s="9" t="str">
        <f>IF($Q33="","",VLOOKUP($Q33,参加申込書!$K$18:$O$34,4,FALSE))</f>
        <v/>
      </c>
      <c r="L33" s="56" t="str">
        <f>IF($O33="","",VLOOKUP($O33,参加申込書!$E$17:$I$136,5,FALSE))</f>
        <v/>
      </c>
      <c r="N33" s="17" t="str">
        <f>IF($D33="","",VLOOKUP($D33,参加申込書!$D$17:$E$136,2,FALSE))</f>
        <v/>
      </c>
      <c r="O33" s="17" t="str">
        <f>IF($I33="","",VLOOKUP($I33,参加申込書!$D$17:$E$136,2,FALSE))</f>
        <v/>
      </c>
      <c r="P33" s="17" t="str">
        <f>IF($N33="","",VLOOKUP($N33,参加申込書!$E$17:$I$136,4,FALSE))</f>
        <v/>
      </c>
      <c r="Q33" s="57" t="str">
        <f>IF($O33="","",VLOOKUP($O33,参加申込書!$E$17:$I$136,4,FALSE))</f>
        <v/>
      </c>
      <c r="R33" s="17">
        <f>IF($P33="",0,VLOOKUP($P33,参加申込書!$K$18:$O$34,3,FALSE))</f>
        <v>0</v>
      </c>
      <c r="S33" s="17">
        <f>IF($Q33="",0,VLOOKUP($Q33,参加申込書!$K$18:$O$34,3,FALSE))</f>
        <v>0</v>
      </c>
      <c r="T33" s="17">
        <f>IF($G33="",0,VLOOKUP($G33,参加申込書!$L$18:$M$34,2,FALSE))</f>
        <v>0</v>
      </c>
      <c r="U33" s="17">
        <f>IF($L33="",0,VLOOKUP($L33,参加申込書!$L$18:$M$34,2,FALSE))</f>
        <v>0</v>
      </c>
      <c r="V33" s="58"/>
      <c r="W33" s="14"/>
    </row>
    <row r="34" spans="2:23" ht="18" customHeight="1" x14ac:dyDescent="0.15">
      <c r="B34" s="8">
        <v>7</v>
      </c>
      <c r="C34" s="10" t="str">
        <f>IF($N34="","",VLOOKUP($N34,参加申込書!$E$17:$I$136,2,FALSE))</f>
        <v/>
      </c>
      <c r="D34" s="54"/>
      <c r="E34" s="9" t="str">
        <f>IF($N34="","",VLOOKUP($N34,参加申込書!$E$17:$I$136,3,FALSE))</f>
        <v/>
      </c>
      <c r="F34" s="9" t="str">
        <f>IF($P34="","",VLOOKUP($P34,参加申込書!$K$18:$O$34,4,FALSE))</f>
        <v/>
      </c>
      <c r="G34" s="56" t="str">
        <f>IF($N34="","",VLOOKUP($N34,参加申込書!$E$17:$I$136,5,FALSE))</f>
        <v/>
      </c>
      <c r="H34" s="10" t="str">
        <f>IF($O34="","",VLOOKUP($O34,参加申込書!$E$17:$I$136,2,FALSE))</f>
        <v/>
      </c>
      <c r="I34" s="54"/>
      <c r="J34" s="9" t="str">
        <f>IF($O34="","",VLOOKUP($O34,参加申込書!$E$17:$I$136,3,FALSE))</f>
        <v/>
      </c>
      <c r="K34" s="9" t="str">
        <f>IF($Q34="","",VLOOKUP($Q34,参加申込書!$K$18:$O$34,4,FALSE))</f>
        <v/>
      </c>
      <c r="L34" s="56" t="str">
        <f>IF($O34="","",VLOOKUP($O34,参加申込書!$E$17:$I$136,5,FALSE))</f>
        <v/>
      </c>
      <c r="N34" s="17" t="str">
        <f>IF($D34="","",VLOOKUP($D34,参加申込書!$D$17:$E$136,2,FALSE))</f>
        <v/>
      </c>
      <c r="O34" s="17" t="str">
        <f>IF($I34="","",VLOOKUP($I34,参加申込書!$D$17:$E$136,2,FALSE))</f>
        <v/>
      </c>
      <c r="P34" s="17" t="str">
        <f>IF($N34="","",VLOOKUP($N34,参加申込書!$E$17:$I$136,4,FALSE))</f>
        <v/>
      </c>
      <c r="Q34" s="57" t="str">
        <f>IF($O34="","",VLOOKUP($O34,参加申込書!$E$17:$I$136,4,FALSE))</f>
        <v/>
      </c>
      <c r="R34" s="17">
        <f>IF($P34="",0,VLOOKUP($P34,参加申込書!$K$18:$O$34,3,FALSE))</f>
        <v>0</v>
      </c>
      <c r="S34" s="17">
        <f>IF($Q34="",0,VLOOKUP($Q34,参加申込書!$K$18:$O$34,3,FALSE))</f>
        <v>0</v>
      </c>
      <c r="T34" s="17">
        <f>IF($G34="",0,VLOOKUP($G34,参加申込書!$L$18:$M$34,2,FALSE))</f>
        <v>0</v>
      </c>
      <c r="U34" s="17">
        <f>IF($L34="",0,VLOOKUP($L34,参加申込書!$L$18:$M$34,2,FALSE))</f>
        <v>0</v>
      </c>
      <c r="V34" s="58"/>
      <c r="W34" s="14"/>
    </row>
    <row r="35" spans="2:23" ht="18" customHeight="1" x14ac:dyDescent="0.15">
      <c r="B35" s="8">
        <v>8</v>
      </c>
      <c r="C35" s="10" t="str">
        <f>IF($N35="","",VLOOKUP($N35,参加申込書!$E$17:$I$136,2,FALSE))</f>
        <v/>
      </c>
      <c r="D35" s="54"/>
      <c r="E35" s="9" t="str">
        <f>IF($N35="","",VLOOKUP($N35,参加申込書!$E$17:$I$136,3,FALSE))</f>
        <v/>
      </c>
      <c r="F35" s="9" t="str">
        <f>IF($P35="","",VLOOKUP($P35,参加申込書!$K$18:$O$34,4,FALSE))</f>
        <v/>
      </c>
      <c r="G35" s="56" t="str">
        <f>IF($N35="","",VLOOKUP($N35,参加申込書!$E$17:$I$136,5,FALSE))</f>
        <v/>
      </c>
      <c r="H35" s="10" t="str">
        <f>IF($O35="","",VLOOKUP($O35,参加申込書!$E$17:$I$136,2,FALSE))</f>
        <v/>
      </c>
      <c r="I35" s="54"/>
      <c r="J35" s="9" t="str">
        <f>IF($O35="","",VLOOKUP($O35,参加申込書!$E$17:$I$136,3,FALSE))</f>
        <v/>
      </c>
      <c r="K35" s="9" t="str">
        <f>IF($Q35="","",VLOOKUP($Q35,参加申込書!$K$18:$O$34,4,FALSE))</f>
        <v/>
      </c>
      <c r="L35" s="56" t="str">
        <f>IF($O35="","",VLOOKUP($O35,参加申込書!$E$17:$I$136,5,FALSE))</f>
        <v/>
      </c>
      <c r="N35" s="17" t="str">
        <f>IF($D35="","",VLOOKUP($D35,参加申込書!$D$17:$E$136,2,FALSE))</f>
        <v/>
      </c>
      <c r="O35" s="17" t="str">
        <f>IF($I35="","",VLOOKUP($I35,参加申込書!$D$17:$E$136,2,FALSE))</f>
        <v/>
      </c>
      <c r="P35" s="17" t="str">
        <f>IF($N35="","",VLOOKUP($N35,参加申込書!$E$17:$I$136,4,FALSE))</f>
        <v/>
      </c>
      <c r="Q35" s="57" t="str">
        <f>IF($O35="","",VLOOKUP($O35,参加申込書!$E$17:$I$136,4,FALSE))</f>
        <v/>
      </c>
      <c r="R35" s="17">
        <f>IF($P35="",0,VLOOKUP($P35,参加申込書!$K$18:$O$34,3,FALSE))</f>
        <v>0</v>
      </c>
      <c r="S35" s="17">
        <f>IF($Q35="",0,VLOOKUP($Q35,参加申込書!$K$18:$O$34,3,FALSE))</f>
        <v>0</v>
      </c>
      <c r="T35" s="17">
        <f>IF($G35="",0,VLOOKUP($G35,参加申込書!$L$18:$M$34,2,FALSE))</f>
        <v>0</v>
      </c>
      <c r="U35" s="17">
        <f>IF($L35="",0,VLOOKUP($L35,参加申込書!$L$18:$M$34,2,FALSE))</f>
        <v>0</v>
      </c>
      <c r="V35" s="58"/>
      <c r="W35" s="14"/>
    </row>
    <row r="36" spans="2:23" ht="18" customHeight="1" x14ac:dyDescent="0.15">
      <c r="B36" s="8">
        <v>9</v>
      </c>
      <c r="C36" s="10" t="str">
        <f>IF($N36="","",VLOOKUP($N36,参加申込書!$E$17:$I$136,2,FALSE))</f>
        <v/>
      </c>
      <c r="D36" s="54"/>
      <c r="E36" s="9" t="str">
        <f>IF($N36="","",VLOOKUP($N36,参加申込書!$E$17:$I$136,3,FALSE))</f>
        <v/>
      </c>
      <c r="F36" s="9" t="str">
        <f>IF($P36="","",VLOOKUP($P36,参加申込書!$K$18:$O$34,4,FALSE))</f>
        <v/>
      </c>
      <c r="G36" s="56" t="str">
        <f>IF($N36="","",VLOOKUP($N36,参加申込書!$E$17:$I$136,5,FALSE))</f>
        <v/>
      </c>
      <c r="H36" s="10" t="str">
        <f>IF($O36="","",VLOOKUP($O36,参加申込書!$E$17:$I$136,2,FALSE))</f>
        <v/>
      </c>
      <c r="I36" s="54"/>
      <c r="J36" s="9" t="str">
        <f>IF($O36="","",VLOOKUP($O36,参加申込書!$E$17:$I$136,3,FALSE))</f>
        <v/>
      </c>
      <c r="K36" s="9" t="str">
        <f>IF($Q36="","",VLOOKUP($Q36,参加申込書!$K$18:$O$34,4,FALSE))</f>
        <v/>
      </c>
      <c r="L36" s="56" t="str">
        <f>IF($O36="","",VLOOKUP($O36,参加申込書!$E$17:$I$136,5,FALSE))</f>
        <v/>
      </c>
      <c r="N36" s="17" t="str">
        <f>IF($D36="","",VLOOKUP($D36,参加申込書!$D$17:$E$136,2,FALSE))</f>
        <v/>
      </c>
      <c r="O36" s="17" t="str">
        <f>IF($I36="","",VLOOKUP($I36,参加申込書!$D$17:$E$136,2,FALSE))</f>
        <v/>
      </c>
      <c r="P36" s="17" t="str">
        <f>IF($N36="","",VLOOKUP($N36,参加申込書!$E$17:$I$136,4,FALSE))</f>
        <v/>
      </c>
      <c r="Q36" s="57" t="str">
        <f>IF($O36="","",VLOOKUP($O36,参加申込書!$E$17:$I$136,4,FALSE))</f>
        <v/>
      </c>
      <c r="R36" s="17">
        <f>IF($P36="",0,VLOOKUP($P36,参加申込書!$K$18:$O$34,3,FALSE))</f>
        <v>0</v>
      </c>
      <c r="S36" s="17">
        <f>IF($Q36="",0,VLOOKUP($Q36,参加申込書!$K$18:$O$34,3,FALSE))</f>
        <v>0</v>
      </c>
      <c r="T36" s="17">
        <f>IF($G36="",0,VLOOKUP($G36,参加申込書!$L$18:$M$34,2,FALSE))</f>
        <v>0</v>
      </c>
      <c r="U36" s="17">
        <f>IF($L36="",0,VLOOKUP($L36,参加申込書!$L$18:$M$34,2,FALSE))</f>
        <v>0</v>
      </c>
      <c r="V36" s="58"/>
      <c r="W36" s="14"/>
    </row>
    <row r="37" spans="2:23" ht="18" customHeight="1" x14ac:dyDescent="0.15">
      <c r="B37" s="8">
        <v>10</v>
      </c>
      <c r="C37" s="10" t="str">
        <f>IF($N37="","",VLOOKUP($N37,参加申込書!$E$17:$I$136,2,FALSE))</f>
        <v/>
      </c>
      <c r="D37" s="54"/>
      <c r="E37" s="9" t="str">
        <f>IF($N37="","",VLOOKUP($N37,参加申込書!$E$17:$I$136,3,FALSE))</f>
        <v/>
      </c>
      <c r="F37" s="9" t="str">
        <f>IF($P37="","",VLOOKUP($P37,参加申込書!$K$18:$O$34,4,FALSE))</f>
        <v/>
      </c>
      <c r="G37" s="56" t="str">
        <f>IF($N37="","",VLOOKUP($N37,参加申込書!$E$17:$I$136,5,FALSE))</f>
        <v/>
      </c>
      <c r="H37" s="10" t="str">
        <f>IF($O37="","",VLOOKUP($O37,参加申込書!$E$17:$I$136,2,FALSE))</f>
        <v/>
      </c>
      <c r="I37" s="54"/>
      <c r="J37" s="9" t="str">
        <f>IF($O37="","",VLOOKUP($O37,参加申込書!$E$17:$I$136,3,FALSE))</f>
        <v/>
      </c>
      <c r="K37" s="9" t="str">
        <f>IF($Q37="","",VLOOKUP($Q37,参加申込書!$K$18:$O$34,4,FALSE))</f>
        <v/>
      </c>
      <c r="L37" s="56" t="str">
        <f>IF($O37="","",VLOOKUP($O37,参加申込書!$E$17:$I$136,5,FALSE))</f>
        <v/>
      </c>
      <c r="N37" s="17" t="str">
        <f>IF($D37="","",VLOOKUP($D37,参加申込書!$D$17:$E$136,2,FALSE))</f>
        <v/>
      </c>
      <c r="O37" s="17" t="str">
        <f>IF($I37="","",VLOOKUP($I37,参加申込書!$D$17:$E$136,2,FALSE))</f>
        <v/>
      </c>
      <c r="P37" s="17" t="str">
        <f>IF($N37="","",VLOOKUP($N37,参加申込書!$E$17:$I$136,4,FALSE))</f>
        <v/>
      </c>
      <c r="Q37" s="57" t="str">
        <f>IF($O37="","",VLOOKUP($O37,参加申込書!$E$17:$I$136,4,FALSE))</f>
        <v/>
      </c>
      <c r="R37" s="17">
        <f>IF($P37="",0,VLOOKUP($P37,参加申込書!$K$18:$O$34,3,FALSE))</f>
        <v>0</v>
      </c>
      <c r="S37" s="17">
        <f>IF($Q37="",0,VLOOKUP($Q37,参加申込書!$K$18:$O$34,3,FALSE))</f>
        <v>0</v>
      </c>
      <c r="T37" s="17">
        <f>IF($G37="",0,VLOOKUP($G37,参加申込書!$L$18:$M$34,2,FALSE))</f>
        <v>0</v>
      </c>
      <c r="U37" s="17">
        <f>IF($L37="",0,VLOOKUP($L37,参加申込書!$L$18:$M$34,2,FALSE))</f>
        <v>0</v>
      </c>
      <c r="V37" s="58"/>
      <c r="W37" s="14"/>
    </row>
    <row r="38" spans="2:23" ht="18" customHeight="1" x14ac:dyDescent="0.15">
      <c r="B38" s="8">
        <v>11</v>
      </c>
      <c r="C38" s="10" t="str">
        <f>IF($N38="","",VLOOKUP($N38,参加申込書!$E$17:$I$136,2,FALSE))</f>
        <v/>
      </c>
      <c r="D38" s="54"/>
      <c r="E38" s="9" t="str">
        <f>IF($N38="","",VLOOKUP($N38,参加申込書!$E$17:$I$136,3,FALSE))</f>
        <v/>
      </c>
      <c r="F38" s="9" t="str">
        <f>IF($P38="","",VLOOKUP($P38,参加申込書!$K$18:$O$34,4,FALSE))</f>
        <v/>
      </c>
      <c r="G38" s="56" t="str">
        <f>IF($N38="","",VLOOKUP($N38,参加申込書!$E$17:$I$136,5,FALSE))</f>
        <v/>
      </c>
      <c r="H38" s="10" t="str">
        <f>IF($O38="","",VLOOKUP($O38,参加申込書!$E$17:$I$136,2,FALSE))</f>
        <v/>
      </c>
      <c r="I38" s="54"/>
      <c r="J38" s="9" t="str">
        <f>IF($O38="","",VLOOKUP($O38,参加申込書!$E$17:$I$136,3,FALSE))</f>
        <v/>
      </c>
      <c r="K38" s="9" t="str">
        <f>IF($Q38="","",VLOOKUP($Q38,参加申込書!$K$18:$O$34,4,FALSE))</f>
        <v/>
      </c>
      <c r="L38" s="56" t="str">
        <f>IF($O38="","",VLOOKUP($O38,参加申込書!$E$17:$I$136,5,FALSE))</f>
        <v/>
      </c>
      <c r="N38" s="17" t="str">
        <f>IF($D38="","",VLOOKUP($D38,参加申込書!$D$17:$E$136,2,FALSE))</f>
        <v/>
      </c>
      <c r="O38" s="17" t="str">
        <f>IF($I38="","",VLOOKUP($I38,参加申込書!$D$17:$E$136,2,FALSE))</f>
        <v/>
      </c>
      <c r="P38" s="17" t="str">
        <f>IF($N38="","",VLOOKUP($N38,参加申込書!$E$17:$I$136,4,FALSE))</f>
        <v/>
      </c>
      <c r="Q38" s="57" t="str">
        <f>IF($O38="","",VLOOKUP($O38,参加申込書!$E$17:$I$136,4,FALSE))</f>
        <v/>
      </c>
      <c r="R38" s="17">
        <f>IF($P38="",0,VLOOKUP($P38,参加申込書!$K$18:$O$34,3,FALSE))</f>
        <v>0</v>
      </c>
      <c r="S38" s="17">
        <f>IF($Q38="",0,VLOOKUP($Q38,参加申込書!$K$18:$O$34,3,FALSE))</f>
        <v>0</v>
      </c>
      <c r="T38" s="17">
        <f>IF($G38="",0,VLOOKUP($G38,参加申込書!$L$18:$M$34,2,FALSE))</f>
        <v>0</v>
      </c>
      <c r="U38" s="17">
        <f>IF($L38="",0,VLOOKUP($L38,参加申込書!$L$18:$M$34,2,FALSE))</f>
        <v>0</v>
      </c>
      <c r="V38" s="58"/>
      <c r="W38" s="14"/>
    </row>
    <row r="39" spans="2:23" ht="18" customHeight="1" x14ac:dyDescent="0.15">
      <c r="B39" s="8">
        <v>12</v>
      </c>
      <c r="C39" s="10" t="str">
        <f>IF($N39="","",VLOOKUP($N39,参加申込書!$E$17:$I$136,2,FALSE))</f>
        <v/>
      </c>
      <c r="D39" s="54"/>
      <c r="E39" s="9" t="str">
        <f>IF($N39="","",VLOOKUP($N39,参加申込書!$E$17:$I$136,3,FALSE))</f>
        <v/>
      </c>
      <c r="F39" s="9" t="str">
        <f>IF($P39="","",VLOOKUP($P39,参加申込書!$K$18:$O$34,4,FALSE))</f>
        <v/>
      </c>
      <c r="G39" s="56" t="str">
        <f>IF($N39="","",VLOOKUP($N39,参加申込書!$E$17:$I$136,5,FALSE))</f>
        <v/>
      </c>
      <c r="H39" s="10" t="str">
        <f>IF($O39="","",VLOOKUP($O39,参加申込書!$E$17:$I$136,2,FALSE))</f>
        <v/>
      </c>
      <c r="I39" s="54"/>
      <c r="J39" s="9" t="str">
        <f>IF($O39="","",VLOOKUP($O39,参加申込書!$E$17:$I$136,3,FALSE))</f>
        <v/>
      </c>
      <c r="K39" s="9" t="str">
        <f>IF($Q39="","",VLOOKUP($Q39,参加申込書!$K$18:$O$34,4,FALSE))</f>
        <v/>
      </c>
      <c r="L39" s="56" t="str">
        <f>IF($O39="","",VLOOKUP($O39,参加申込書!$E$17:$I$136,5,FALSE))</f>
        <v/>
      </c>
      <c r="N39" s="17" t="str">
        <f>IF($D39="","",VLOOKUP($D39,参加申込書!$D$17:$E$136,2,FALSE))</f>
        <v/>
      </c>
      <c r="O39" s="17" t="str">
        <f>IF($I39="","",VLOOKUP($I39,参加申込書!$D$17:$E$136,2,FALSE))</f>
        <v/>
      </c>
      <c r="P39" s="17" t="str">
        <f>IF($N39="","",VLOOKUP($N39,参加申込書!$E$17:$I$136,4,FALSE))</f>
        <v/>
      </c>
      <c r="Q39" s="57" t="str">
        <f>IF($O39="","",VLOOKUP($O39,参加申込書!$E$17:$I$136,4,FALSE))</f>
        <v/>
      </c>
      <c r="R39" s="17">
        <f>IF($P39="",0,VLOOKUP($P39,参加申込書!$K$18:$O$34,3,FALSE))</f>
        <v>0</v>
      </c>
      <c r="S39" s="17">
        <f>IF($Q39="",0,VLOOKUP($Q39,参加申込書!$K$18:$O$34,3,FALSE))</f>
        <v>0</v>
      </c>
      <c r="T39" s="17">
        <f>IF($G39="",0,VLOOKUP($G39,参加申込書!$L$18:$M$34,2,FALSE))</f>
        <v>0</v>
      </c>
      <c r="U39" s="17">
        <f>IF($L39="",0,VLOOKUP($L39,参加申込書!$L$18:$M$34,2,FALSE))</f>
        <v>0</v>
      </c>
      <c r="V39" s="58"/>
      <c r="W39" s="14"/>
    </row>
    <row r="40" spans="2:23" ht="18" customHeight="1" x14ac:dyDescent="0.15">
      <c r="B40" s="8">
        <v>13</v>
      </c>
      <c r="C40" s="10" t="str">
        <f>IF($N40="","",VLOOKUP($N40,参加申込書!$E$17:$I$136,2,FALSE))</f>
        <v/>
      </c>
      <c r="D40" s="54"/>
      <c r="E40" s="9" t="str">
        <f>IF($N40="","",VLOOKUP($N40,参加申込書!$E$17:$I$136,3,FALSE))</f>
        <v/>
      </c>
      <c r="F40" s="9" t="str">
        <f>IF($P40="","",VLOOKUP($P40,参加申込書!$K$18:$O$34,4,FALSE))</f>
        <v/>
      </c>
      <c r="G40" s="56" t="str">
        <f>IF($N40="","",VLOOKUP($N40,参加申込書!$E$17:$I$136,5,FALSE))</f>
        <v/>
      </c>
      <c r="H40" s="10" t="str">
        <f>IF($O40="","",VLOOKUP($O40,参加申込書!$E$17:$I$136,2,FALSE))</f>
        <v/>
      </c>
      <c r="I40" s="54"/>
      <c r="J40" s="9" t="str">
        <f>IF($O40="","",VLOOKUP($O40,参加申込書!$E$17:$I$136,3,FALSE))</f>
        <v/>
      </c>
      <c r="K40" s="9" t="str">
        <f>IF($Q40="","",VLOOKUP($Q40,参加申込書!$K$18:$O$34,4,FALSE))</f>
        <v/>
      </c>
      <c r="L40" s="56" t="str">
        <f>IF($O40="","",VLOOKUP($O40,参加申込書!$E$17:$I$136,5,FALSE))</f>
        <v/>
      </c>
      <c r="N40" s="17" t="str">
        <f>IF($D40="","",VLOOKUP($D40,参加申込書!$D$17:$E$136,2,FALSE))</f>
        <v/>
      </c>
      <c r="O40" s="17" t="str">
        <f>IF($I40="","",VLOOKUP($I40,参加申込書!$D$17:$E$136,2,FALSE))</f>
        <v/>
      </c>
      <c r="P40" s="17" t="str">
        <f>IF($N40="","",VLOOKUP($N40,参加申込書!$E$17:$I$136,4,FALSE))</f>
        <v/>
      </c>
      <c r="Q40" s="57" t="str">
        <f>IF($O40="","",VLOOKUP($O40,参加申込書!$E$17:$I$136,4,FALSE))</f>
        <v/>
      </c>
      <c r="R40" s="17">
        <f>IF($P40="",0,VLOOKUP($P40,参加申込書!$K$18:$O$34,3,FALSE))</f>
        <v>0</v>
      </c>
      <c r="S40" s="17">
        <f>IF($Q40="",0,VLOOKUP($Q40,参加申込書!$K$18:$O$34,3,FALSE))</f>
        <v>0</v>
      </c>
      <c r="T40" s="17">
        <f>IF($G40="",0,VLOOKUP($G40,参加申込書!$L$18:$M$34,2,FALSE))</f>
        <v>0</v>
      </c>
      <c r="U40" s="17">
        <f>IF($L40="",0,VLOOKUP($L40,参加申込書!$L$18:$M$34,2,FALSE))</f>
        <v>0</v>
      </c>
      <c r="V40" s="58"/>
      <c r="W40" s="14"/>
    </row>
    <row r="41" spans="2:23" ht="18" customHeight="1" x14ac:dyDescent="0.15">
      <c r="B41" s="8">
        <v>14</v>
      </c>
      <c r="C41" s="10" t="str">
        <f>IF($N41="","",VLOOKUP($N41,参加申込書!$E$17:$I$136,2,FALSE))</f>
        <v/>
      </c>
      <c r="D41" s="54"/>
      <c r="E41" s="9" t="str">
        <f>IF($N41="","",VLOOKUP($N41,参加申込書!$E$17:$I$136,3,FALSE))</f>
        <v/>
      </c>
      <c r="F41" s="9" t="str">
        <f>IF($P41="","",VLOOKUP($P41,参加申込書!$K$18:$O$34,4,FALSE))</f>
        <v/>
      </c>
      <c r="G41" s="56" t="str">
        <f>IF($N41="","",VLOOKUP($N41,参加申込書!$E$17:$I$136,5,FALSE))</f>
        <v/>
      </c>
      <c r="H41" s="10" t="str">
        <f>IF($O41="","",VLOOKUP($O41,参加申込書!$E$17:$I$136,2,FALSE))</f>
        <v/>
      </c>
      <c r="I41" s="54"/>
      <c r="J41" s="9" t="str">
        <f>IF($O41="","",VLOOKUP($O41,参加申込書!$E$17:$I$136,3,FALSE))</f>
        <v/>
      </c>
      <c r="K41" s="9" t="str">
        <f>IF($Q41="","",VLOOKUP($Q41,参加申込書!$K$18:$O$34,4,FALSE))</f>
        <v/>
      </c>
      <c r="L41" s="56" t="str">
        <f>IF($O41="","",VLOOKUP($O41,参加申込書!$E$17:$I$136,5,FALSE))</f>
        <v/>
      </c>
      <c r="N41" s="17" t="str">
        <f>IF($D41="","",VLOOKUP($D41,参加申込書!$D$17:$E$136,2,FALSE))</f>
        <v/>
      </c>
      <c r="O41" s="17" t="str">
        <f>IF($I41="","",VLOOKUP($I41,参加申込書!$D$17:$E$136,2,FALSE))</f>
        <v/>
      </c>
      <c r="P41" s="17" t="str">
        <f>IF($N41="","",VLOOKUP($N41,参加申込書!$E$17:$I$136,4,FALSE))</f>
        <v/>
      </c>
      <c r="Q41" s="57" t="str">
        <f>IF($O41="","",VLOOKUP($O41,参加申込書!$E$17:$I$136,4,FALSE))</f>
        <v/>
      </c>
      <c r="R41" s="17">
        <f>IF($P41="",0,VLOOKUP($P41,参加申込書!$K$18:$O$34,3,FALSE))</f>
        <v>0</v>
      </c>
      <c r="S41" s="17">
        <f>IF($Q41="",0,VLOOKUP($Q41,参加申込書!$K$18:$O$34,3,FALSE))</f>
        <v>0</v>
      </c>
      <c r="T41" s="17">
        <f>IF($G41="",0,VLOOKUP($G41,参加申込書!$L$18:$M$34,2,FALSE))</f>
        <v>0</v>
      </c>
      <c r="U41" s="17">
        <f>IF($L41="",0,VLOOKUP($L41,参加申込書!$L$18:$M$34,2,FALSE))</f>
        <v>0</v>
      </c>
      <c r="V41" s="58"/>
      <c r="W41" s="14"/>
    </row>
    <row r="42" spans="2:23" ht="18" customHeight="1" x14ac:dyDescent="0.15">
      <c r="B42" s="8">
        <v>15</v>
      </c>
      <c r="C42" s="10" t="str">
        <f>IF($N42="","",VLOOKUP($N42,参加申込書!$E$17:$I$136,2,FALSE))</f>
        <v/>
      </c>
      <c r="D42" s="54"/>
      <c r="E42" s="9" t="str">
        <f>IF($N42="","",VLOOKUP($N42,参加申込書!$E$17:$I$136,3,FALSE))</f>
        <v/>
      </c>
      <c r="F42" s="9" t="str">
        <f>IF($P42="","",VLOOKUP($P42,参加申込書!$K$18:$O$34,4,FALSE))</f>
        <v/>
      </c>
      <c r="G42" s="56" t="str">
        <f>IF($N42="","",VLOOKUP($N42,参加申込書!$E$17:$I$136,5,FALSE))</f>
        <v/>
      </c>
      <c r="H42" s="10" t="str">
        <f>IF($O42="","",VLOOKUP($O42,参加申込書!$E$17:$I$136,2,FALSE))</f>
        <v/>
      </c>
      <c r="I42" s="54"/>
      <c r="J42" s="9" t="str">
        <f>IF($O42="","",VLOOKUP($O42,参加申込書!$E$17:$I$136,3,FALSE))</f>
        <v/>
      </c>
      <c r="K42" s="9" t="str">
        <f>IF($Q42="","",VLOOKUP($Q42,参加申込書!$K$18:$O$34,4,FALSE))</f>
        <v/>
      </c>
      <c r="L42" s="56" t="str">
        <f>IF($O42="","",VLOOKUP($O42,参加申込書!$E$17:$I$136,5,FALSE))</f>
        <v/>
      </c>
      <c r="N42" s="17" t="str">
        <f>IF($D42="","",VLOOKUP($D42,参加申込書!$D$17:$E$136,2,FALSE))</f>
        <v/>
      </c>
      <c r="O42" s="17" t="str">
        <f>IF($I42="","",VLOOKUP($I42,参加申込書!$D$17:$E$136,2,FALSE))</f>
        <v/>
      </c>
      <c r="P42" s="17" t="str">
        <f>IF($N42="","",VLOOKUP($N42,参加申込書!$E$17:$I$136,4,FALSE))</f>
        <v/>
      </c>
      <c r="Q42" s="57" t="str">
        <f>IF($O42="","",VLOOKUP($O42,参加申込書!$E$17:$I$136,4,FALSE))</f>
        <v/>
      </c>
      <c r="R42" s="17">
        <f>IF($P42="",0,VLOOKUP($P42,参加申込書!$K$18:$O$34,3,FALSE))</f>
        <v>0</v>
      </c>
      <c r="S42" s="17">
        <f>IF($Q42="",0,VLOOKUP($Q42,参加申込書!$K$18:$O$34,3,FALSE))</f>
        <v>0</v>
      </c>
      <c r="T42" s="17">
        <f>IF($G42="",0,VLOOKUP($G42,参加申込書!$L$18:$M$34,2,FALSE))</f>
        <v>0</v>
      </c>
      <c r="U42" s="17">
        <f>IF($L42="",0,VLOOKUP($L42,参加申込書!$L$18:$M$34,2,FALSE))</f>
        <v>0</v>
      </c>
      <c r="V42" s="58"/>
      <c r="W42" s="14"/>
    </row>
    <row r="43" spans="2:23" ht="18" customHeight="1" x14ac:dyDescent="0.15">
      <c r="B43" s="8">
        <v>16</v>
      </c>
      <c r="C43" s="10" t="str">
        <f>IF($N43="","",VLOOKUP($N43,参加申込書!$E$17:$I$136,2,FALSE))</f>
        <v/>
      </c>
      <c r="D43" s="54"/>
      <c r="E43" s="9" t="str">
        <f>IF($N43="","",VLOOKUP($N43,参加申込書!$E$17:$I$136,3,FALSE))</f>
        <v/>
      </c>
      <c r="F43" s="9" t="str">
        <f>IF($P43="","",VLOOKUP($P43,参加申込書!$K$18:$O$34,4,FALSE))</f>
        <v/>
      </c>
      <c r="G43" s="56" t="str">
        <f>IF($N43="","",VLOOKUP($N43,参加申込書!$E$17:$I$136,5,FALSE))</f>
        <v/>
      </c>
      <c r="H43" s="10" t="str">
        <f>IF($O43="","",VLOOKUP($O43,参加申込書!$E$17:$I$136,2,FALSE))</f>
        <v/>
      </c>
      <c r="I43" s="54"/>
      <c r="J43" s="9" t="str">
        <f>IF($O43="","",VLOOKUP($O43,参加申込書!$E$17:$I$136,3,FALSE))</f>
        <v/>
      </c>
      <c r="K43" s="9" t="str">
        <f>IF($Q43="","",VLOOKUP($Q43,参加申込書!$K$18:$O$34,4,FALSE))</f>
        <v/>
      </c>
      <c r="L43" s="56" t="str">
        <f>IF($O43="","",VLOOKUP($O43,参加申込書!$E$17:$I$136,5,FALSE))</f>
        <v/>
      </c>
      <c r="N43" s="17" t="str">
        <f>IF($D43="","",VLOOKUP($D43,参加申込書!$D$17:$E$136,2,FALSE))</f>
        <v/>
      </c>
      <c r="O43" s="17" t="str">
        <f>IF($I43="","",VLOOKUP($I43,参加申込書!$D$17:$E$136,2,FALSE))</f>
        <v/>
      </c>
      <c r="P43" s="17" t="str">
        <f>IF($N43="","",VLOOKUP($N43,参加申込書!$E$17:$I$136,4,FALSE))</f>
        <v/>
      </c>
      <c r="Q43" s="57" t="str">
        <f>IF($O43="","",VLOOKUP($O43,参加申込書!$E$17:$I$136,4,FALSE))</f>
        <v/>
      </c>
      <c r="R43" s="17">
        <f>IF($P43="",0,VLOOKUP($P43,参加申込書!$K$18:$O$34,3,FALSE))</f>
        <v>0</v>
      </c>
      <c r="S43" s="17">
        <f>IF($Q43="",0,VLOOKUP($Q43,参加申込書!$K$18:$O$34,3,FALSE))</f>
        <v>0</v>
      </c>
      <c r="T43" s="17">
        <f>IF($G43="",0,VLOOKUP($G43,参加申込書!$L$18:$M$34,2,FALSE))</f>
        <v>0</v>
      </c>
      <c r="U43" s="17">
        <f>IF($L43="",0,VLOOKUP($L43,参加申込書!$L$18:$M$34,2,FALSE))</f>
        <v>0</v>
      </c>
      <c r="V43" s="58"/>
      <c r="W43" s="14"/>
    </row>
    <row r="44" spans="2:23" ht="18" customHeight="1" x14ac:dyDescent="0.15">
      <c r="N44" s="14"/>
      <c r="O44" s="14"/>
      <c r="P44" s="14"/>
      <c r="Q44" s="14"/>
      <c r="R44" s="14"/>
      <c r="S44" s="14"/>
      <c r="T44" s="14"/>
      <c r="U44" s="14"/>
      <c r="V44" s="58"/>
      <c r="W44" s="14"/>
    </row>
    <row r="45" spans="2:23" ht="18" customHeight="1" x14ac:dyDescent="0.15">
      <c r="N45" s="14"/>
      <c r="O45" s="14"/>
      <c r="P45" s="14"/>
      <c r="Q45" s="14"/>
      <c r="R45" s="14"/>
      <c r="S45" s="14"/>
      <c r="T45" s="14"/>
      <c r="U45" s="14"/>
      <c r="V45" s="58"/>
      <c r="W45" s="14"/>
    </row>
    <row r="46" spans="2:23" ht="18" customHeight="1" x14ac:dyDescent="0.15">
      <c r="N46" s="14"/>
      <c r="O46" s="14"/>
      <c r="P46" s="14"/>
      <c r="Q46" s="14"/>
      <c r="R46" s="14"/>
      <c r="S46" s="14"/>
      <c r="T46" s="14"/>
      <c r="U46" s="14"/>
      <c r="V46" s="58"/>
      <c r="W46" s="14"/>
    </row>
    <row r="47" spans="2:23" ht="27" customHeight="1" x14ac:dyDescent="0.15">
      <c r="B47" s="97" t="s">
        <v>96</v>
      </c>
      <c r="C47" s="97"/>
      <c r="D47" s="97" t="s">
        <v>97</v>
      </c>
      <c r="E47" s="97"/>
      <c r="F47" s="97"/>
      <c r="N47" s="95" t="s">
        <v>88</v>
      </c>
      <c r="O47" s="95"/>
      <c r="P47" s="95" t="s">
        <v>94</v>
      </c>
      <c r="Q47" s="95"/>
      <c r="R47" s="95" t="s">
        <v>53</v>
      </c>
      <c r="S47" s="95"/>
      <c r="T47" s="95" t="s">
        <v>30</v>
      </c>
      <c r="U47" s="95"/>
      <c r="V47" s="15"/>
      <c r="W47" s="14"/>
    </row>
    <row r="48" spans="2:23" ht="18" customHeight="1" x14ac:dyDescent="0.15">
      <c r="B48" s="3" t="s">
        <v>31</v>
      </c>
      <c r="C48" s="4" t="s">
        <v>34</v>
      </c>
      <c r="D48" s="5" t="s">
        <v>35</v>
      </c>
      <c r="E48" s="5" t="s">
        <v>36</v>
      </c>
      <c r="F48" s="5" t="s">
        <v>3</v>
      </c>
      <c r="G48" s="6" t="s">
        <v>37</v>
      </c>
      <c r="H48" s="4" t="s">
        <v>34</v>
      </c>
      <c r="I48" s="7" t="s">
        <v>35</v>
      </c>
      <c r="J48" s="5" t="s">
        <v>36</v>
      </c>
      <c r="K48" s="5" t="s">
        <v>3</v>
      </c>
      <c r="L48" s="6" t="s">
        <v>37</v>
      </c>
      <c r="N48" s="16" t="s">
        <v>32</v>
      </c>
      <c r="O48" s="16" t="s">
        <v>33</v>
      </c>
      <c r="P48" s="16" t="s">
        <v>32</v>
      </c>
      <c r="Q48" s="16" t="s">
        <v>33</v>
      </c>
      <c r="R48" s="16" t="s">
        <v>32</v>
      </c>
      <c r="S48" s="16" t="s">
        <v>33</v>
      </c>
      <c r="T48" s="16" t="s">
        <v>32</v>
      </c>
      <c r="U48" s="16" t="s">
        <v>33</v>
      </c>
      <c r="V48" s="15"/>
      <c r="W48" s="14"/>
    </row>
    <row r="49" spans="2:23" ht="18" customHeight="1" x14ac:dyDescent="0.15">
      <c r="B49" s="8">
        <v>1</v>
      </c>
      <c r="C49" s="10" t="str">
        <f>IF($N49="","",VLOOKUP($N49,参加申込書!$E$17:$I$136,2,FALSE))</f>
        <v/>
      </c>
      <c r="D49" s="54"/>
      <c r="E49" s="9" t="str">
        <f>IF($N49="","",VLOOKUP($N49,参加申込書!$E$17:$I$136,3,FALSE))</f>
        <v/>
      </c>
      <c r="F49" s="9" t="str">
        <f>IF($P49="","",VLOOKUP($P49,参加申込書!$K$18:$O$34,4,FALSE))</f>
        <v/>
      </c>
      <c r="G49" s="56" t="str">
        <f>IF($N49="","",VLOOKUP($N49,参加申込書!$E$17:$I$136,5,FALSE))</f>
        <v/>
      </c>
      <c r="H49" s="10" t="str">
        <f>IF($O49="","",VLOOKUP($O49,参加申込書!$E$17:$I$136,2,FALSE))</f>
        <v/>
      </c>
      <c r="I49" s="54"/>
      <c r="J49" s="9" t="str">
        <f>IF($O49="","",VLOOKUP($O49,参加申込書!$E$17:$I$136,3,FALSE))</f>
        <v/>
      </c>
      <c r="K49" s="9" t="str">
        <f>IF($Q49="","",VLOOKUP($Q49,参加申込書!$K$18:$O$34,4,FALSE))</f>
        <v/>
      </c>
      <c r="L49" s="56" t="str">
        <f>IF($O49="","",VLOOKUP($O49,参加申込書!$E$17:$I$136,5,FALSE))</f>
        <v/>
      </c>
      <c r="N49" s="17" t="str">
        <f>IF($D49="","",VLOOKUP($D49,参加申込書!$D$17:$E$136,2,FALSE))</f>
        <v/>
      </c>
      <c r="O49" s="17" t="str">
        <f>IF($I49="","",VLOOKUP($I49,参加申込書!$D$17:$E$136,2,FALSE))</f>
        <v/>
      </c>
      <c r="P49" s="17" t="str">
        <f>IF($N49="","",VLOOKUP($N49,参加申込書!$E$17:$I$136,4,FALSE))</f>
        <v/>
      </c>
      <c r="Q49" s="57" t="str">
        <f>IF($O49="","",VLOOKUP($O49,参加申込書!$E$17:$I$136,4,FALSE))</f>
        <v/>
      </c>
      <c r="R49" s="17">
        <f>IF($P49="",0,VLOOKUP($P49,参加申込書!$K$18:$O$34,3,FALSE))</f>
        <v>0</v>
      </c>
      <c r="S49" s="17">
        <f>IF($Q49="",0,VLOOKUP($Q49,参加申込書!$K$18:$O$34,3,FALSE))</f>
        <v>0</v>
      </c>
      <c r="T49" s="17">
        <f>IF($G49="",0,VLOOKUP($G49,参加申込書!$L$18:$M$34,2,FALSE))</f>
        <v>0</v>
      </c>
      <c r="U49" s="17">
        <f>IF($L49="",0,VLOOKUP($L49,参加申込書!$L$18:$M$34,2,FALSE))</f>
        <v>0</v>
      </c>
      <c r="V49" s="15"/>
      <c r="W49" s="14"/>
    </row>
    <row r="50" spans="2:23" ht="18" customHeight="1" x14ac:dyDescent="0.15">
      <c r="B50" s="8">
        <v>2</v>
      </c>
      <c r="C50" s="10" t="str">
        <f>IF($N50="","",VLOOKUP($N50,参加申込書!$E$17:$I$136,2,FALSE))</f>
        <v/>
      </c>
      <c r="D50" s="54"/>
      <c r="E50" s="9" t="str">
        <f>IF($N50="","",VLOOKUP($N50,参加申込書!$E$17:$I$136,3,FALSE))</f>
        <v/>
      </c>
      <c r="F50" s="9" t="str">
        <f>IF($P50="","",VLOOKUP($P50,参加申込書!$K$18:$O$34,4,FALSE))</f>
        <v/>
      </c>
      <c r="G50" s="56" t="str">
        <f>IF($N50="","",VLOOKUP($N50,参加申込書!$E$17:$I$136,5,FALSE))</f>
        <v/>
      </c>
      <c r="H50" s="10" t="str">
        <f>IF($O50="","",VLOOKUP($O50,参加申込書!$E$17:$I$136,2,FALSE))</f>
        <v/>
      </c>
      <c r="I50" s="54"/>
      <c r="J50" s="9" t="str">
        <f>IF($O50="","",VLOOKUP($O50,参加申込書!$E$17:$I$136,3,FALSE))</f>
        <v/>
      </c>
      <c r="K50" s="9" t="str">
        <f>IF($Q50="","",VLOOKUP($Q50,参加申込書!$K$18:$O$34,4,FALSE))</f>
        <v/>
      </c>
      <c r="L50" s="56" t="str">
        <f>IF($O50="","",VLOOKUP($O50,参加申込書!$E$17:$I$136,5,FALSE))</f>
        <v/>
      </c>
      <c r="N50" s="17" t="str">
        <f>IF($D50="","",VLOOKUP($D50,参加申込書!$D$17:$E$136,2,FALSE))</f>
        <v/>
      </c>
      <c r="O50" s="17" t="str">
        <f>IF($I50="","",VLOOKUP($I50,参加申込書!$D$17:$E$136,2,FALSE))</f>
        <v/>
      </c>
      <c r="P50" s="17" t="str">
        <f>IF($N50="","",VLOOKUP($N50,参加申込書!$E$17:$I$136,4,FALSE))</f>
        <v/>
      </c>
      <c r="Q50" s="57" t="str">
        <f>IF($O50="","",VLOOKUP($O50,参加申込書!$E$17:$I$136,4,FALSE))</f>
        <v/>
      </c>
      <c r="R50" s="17">
        <f>IF($P50="",0,VLOOKUP($P50,参加申込書!$K$18:$O$34,3,FALSE))</f>
        <v>0</v>
      </c>
      <c r="S50" s="17">
        <f>IF($Q50="",0,VLOOKUP($Q50,参加申込書!$K$18:$O$34,3,FALSE))</f>
        <v>0</v>
      </c>
      <c r="T50" s="17">
        <f>IF($G50="",0,VLOOKUP($G50,参加申込書!$L$18:$M$34,2,FALSE))</f>
        <v>0</v>
      </c>
      <c r="U50" s="17">
        <f>IF($L50="",0,VLOOKUP($L50,参加申込書!$L$18:$M$34,2,FALSE))</f>
        <v>0</v>
      </c>
      <c r="V50" s="15"/>
      <c r="W50" s="14"/>
    </row>
    <row r="51" spans="2:23" ht="18" customHeight="1" x14ac:dyDescent="0.15">
      <c r="B51" s="8">
        <v>3</v>
      </c>
      <c r="C51" s="10" t="str">
        <f>IF($N51="","",VLOOKUP($N51,参加申込書!$E$17:$I$136,2,FALSE))</f>
        <v/>
      </c>
      <c r="D51" s="54"/>
      <c r="E51" s="9" t="str">
        <f>IF($N51="","",VLOOKUP($N51,参加申込書!$E$17:$I$136,3,FALSE))</f>
        <v/>
      </c>
      <c r="F51" s="9" t="str">
        <f>IF($P51="","",VLOOKUP($P51,参加申込書!$K$18:$O$34,4,FALSE))</f>
        <v/>
      </c>
      <c r="G51" s="56" t="str">
        <f>IF($N51="","",VLOOKUP($N51,参加申込書!$E$17:$I$136,5,FALSE))</f>
        <v/>
      </c>
      <c r="H51" s="10" t="str">
        <f>IF($O51="","",VLOOKUP($O51,参加申込書!$E$17:$I$136,2,FALSE))</f>
        <v/>
      </c>
      <c r="I51" s="54"/>
      <c r="J51" s="9" t="str">
        <f>IF($O51="","",VLOOKUP($O51,参加申込書!$E$17:$I$136,3,FALSE))</f>
        <v/>
      </c>
      <c r="K51" s="9" t="str">
        <f>IF($Q51="","",VLOOKUP($Q51,参加申込書!$K$18:$O$34,4,FALSE))</f>
        <v/>
      </c>
      <c r="L51" s="56" t="str">
        <f>IF($O51="","",VLOOKUP($O51,参加申込書!$E$17:$I$136,5,FALSE))</f>
        <v/>
      </c>
      <c r="N51" s="17" t="str">
        <f>IF($D51="","",VLOOKUP($D51,参加申込書!$D$17:$E$136,2,FALSE))</f>
        <v/>
      </c>
      <c r="O51" s="17" t="str">
        <f>IF($I51="","",VLOOKUP($I51,参加申込書!$D$17:$E$136,2,FALSE))</f>
        <v/>
      </c>
      <c r="P51" s="17" t="str">
        <f>IF($N51="","",VLOOKUP($N51,参加申込書!$E$17:$I$136,4,FALSE))</f>
        <v/>
      </c>
      <c r="Q51" s="57" t="str">
        <f>IF($O51="","",VLOOKUP($O51,参加申込書!$E$17:$I$136,4,FALSE))</f>
        <v/>
      </c>
      <c r="R51" s="17">
        <f>IF($P51="",0,VLOOKUP($P51,参加申込書!$K$18:$O$34,3,FALSE))</f>
        <v>0</v>
      </c>
      <c r="S51" s="17">
        <f>IF($Q51="",0,VLOOKUP($Q51,参加申込書!$K$18:$O$34,3,FALSE))</f>
        <v>0</v>
      </c>
      <c r="T51" s="17">
        <f>IF($G51="",0,VLOOKUP($G51,参加申込書!$L$18:$M$34,2,FALSE))</f>
        <v>0</v>
      </c>
      <c r="U51" s="17">
        <f>IF($L51="",0,VLOOKUP($L51,参加申込書!$L$18:$M$34,2,FALSE))</f>
        <v>0</v>
      </c>
      <c r="V51" s="15"/>
      <c r="W51" s="14"/>
    </row>
    <row r="52" spans="2:23" ht="18" customHeight="1" x14ac:dyDescent="0.15">
      <c r="B52" s="8">
        <v>4</v>
      </c>
      <c r="C52" s="10" t="str">
        <f>IF($N52="","",VLOOKUP($N52,参加申込書!$E$17:$I$136,2,FALSE))</f>
        <v/>
      </c>
      <c r="D52" s="54"/>
      <c r="E52" s="9" t="str">
        <f>IF($N52="","",VLOOKUP($N52,参加申込書!$E$17:$I$136,3,FALSE))</f>
        <v/>
      </c>
      <c r="F52" s="9" t="str">
        <f>IF($P52="","",VLOOKUP($P52,参加申込書!$K$18:$O$34,4,FALSE))</f>
        <v/>
      </c>
      <c r="G52" s="56" t="str">
        <f>IF($N52="","",VLOOKUP($N52,参加申込書!$E$17:$I$136,5,FALSE))</f>
        <v/>
      </c>
      <c r="H52" s="10" t="str">
        <f>IF($O52="","",VLOOKUP($O52,参加申込書!$E$17:$I$136,2,FALSE))</f>
        <v/>
      </c>
      <c r="I52" s="54"/>
      <c r="J52" s="9" t="str">
        <f>IF($O52="","",VLOOKUP($O52,参加申込書!$E$17:$I$136,3,FALSE))</f>
        <v/>
      </c>
      <c r="K52" s="9" t="str">
        <f>IF($Q52="","",VLOOKUP($Q52,参加申込書!$K$18:$O$34,4,FALSE))</f>
        <v/>
      </c>
      <c r="L52" s="56" t="str">
        <f>IF($O52="","",VLOOKUP($O52,参加申込書!$E$17:$I$136,5,FALSE))</f>
        <v/>
      </c>
      <c r="N52" s="17" t="str">
        <f>IF($D52="","",VLOOKUP($D52,参加申込書!$D$17:$E$136,2,FALSE))</f>
        <v/>
      </c>
      <c r="O52" s="17" t="str">
        <f>IF($I52="","",VLOOKUP($I52,参加申込書!$D$17:$E$136,2,FALSE))</f>
        <v/>
      </c>
      <c r="P52" s="17" t="str">
        <f>IF($N52="","",VLOOKUP($N52,参加申込書!$E$17:$I$136,4,FALSE))</f>
        <v/>
      </c>
      <c r="Q52" s="57" t="str">
        <f>IF($O52="","",VLOOKUP($O52,参加申込書!$E$17:$I$136,4,FALSE))</f>
        <v/>
      </c>
      <c r="R52" s="17">
        <f>IF($P52="",0,VLOOKUP($P52,参加申込書!$K$18:$O$34,3,FALSE))</f>
        <v>0</v>
      </c>
      <c r="S52" s="17">
        <f>IF($Q52="",0,VLOOKUP($Q52,参加申込書!$K$18:$O$34,3,FALSE))</f>
        <v>0</v>
      </c>
      <c r="T52" s="17">
        <f>IF($G52="",0,VLOOKUP($G52,参加申込書!$L$18:$M$34,2,FALSE))</f>
        <v>0</v>
      </c>
      <c r="U52" s="17">
        <f>IF($L52="",0,VLOOKUP($L52,参加申込書!$L$18:$M$34,2,FALSE))</f>
        <v>0</v>
      </c>
      <c r="V52" s="15"/>
      <c r="W52" s="14"/>
    </row>
    <row r="53" spans="2:23" ht="18" customHeight="1" x14ac:dyDescent="0.15">
      <c r="B53" s="8">
        <v>5</v>
      </c>
      <c r="C53" s="10" t="str">
        <f>IF($N53="","",VLOOKUP($N53,参加申込書!$E$17:$I$136,2,FALSE))</f>
        <v/>
      </c>
      <c r="D53" s="54"/>
      <c r="E53" s="9" t="str">
        <f>IF($N53="","",VLOOKUP($N53,参加申込書!$E$17:$I$136,3,FALSE))</f>
        <v/>
      </c>
      <c r="F53" s="9" t="str">
        <f>IF($P53="","",VLOOKUP($P53,参加申込書!$K$18:$O$34,4,FALSE))</f>
        <v/>
      </c>
      <c r="G53" s="56" t="str">
        <f>IF($N53="","",VLOOKUP($N53,参加申込書!$E$17:$I$136,5,FALSE))</f>
        <v/>
      </c>
      <c r="H53" s="10" t="str">
        <f>IF($O53="","",VLOOKUP($O53,参加申込書!$E$17:$I$136,2,FALSE))</f>
        <v/>
      </c>
      <c r="I53" s="54"/>
      <c r="J53" s="9" t="str">
        <f>IF($O53="","",VLOOKUP($O53,参加申込書!$E$17:$I$136,3,FALSE))</f>
        <v/>
      </c>
      <c r="K53" s="9" t="str">
        <f>IF($Q53="","",VLOOKUP($Q53,参加申込書!$K$18:$O$34,4,FALSE))</f>
        <v/>
      </c>
      <c r="L53" s="56" t="str">
        <f>IF($O53="","",VLOOKUP($O53,参加申込書!$E$17:$I$136,5,FALSE))</f>
        <v/>
      </c>
      <c r="N53" s="17" t="str">
        <f>IF($D53="","",VLOOKUP($D53,参加申込書!$D$17:$E$136,2,FALSE))</f>
        <v/>
      </c>
      <c r="O53" s="17" t="str">
        <f>IF($I53="","",VLOOKUP($I53,参加申込書!$D$17:$E$136,2,FALSE))</f>
        <v/>
      </c>
      <c r="P53" s="17" t="str">
        <f>IF($N53="","",VLOOKUP($N53,参加申込書!$E$17:$I$136,4,FALSE))</f>
        <v/>
      </c>
      <c r="Q53" s="57" t="str">
        <f>IF($O53="","",VLOOKUP($O53,参加申込書!$E$17:$I$136,4,FALSE))</f>
        <v/>
      </c>
      <c r="R53" s="17">
        <f>IF($P53="",0,VLOOKUP($P53,参加申込書!$K$18:$O$34,3,FALSE))</f>
        <v>0</v>
      </c>
      <c r="S53" s="17">
        <f>IF($Q53="",0,VLOOKUP($Q53,参加申込書!$K$18:$O$34,3,FALSE))</f>
        <v>0</v>
      </c>
      <c r="T53" s="17">
        <f>IF($G53="",0,VLOOKUP($G53,参加申込書!$L$18:$M$34,2,FALSE))</f>
        <v>0</v>
      </c>
      <c r="U53" s="17">
        <f>IF($L53="",0,VLOOKUP($L53,参加申込書!$L$18:$M$34,2,FALSE))</f>
        <v>0</v>
      </c>
      <c r="V53" s="15"/>
      <c r="W53" s="14"/>
    </row>
    <row r="54" spans="2:23" ht="18" customHeight="1" x14ac:dyDescent="0.15">
      <c r="B54" s="8">
        <v>6</v>
      </c>
      <c r="C54" s="10" t="str">
        <f>IF($N54="","",VLOOKUP($N54,参加申込書!$E$17:$I$136,2,FALSE))</f>
        <v/>
      </c>
      <c r="D54" s="54"/>
      <c r="E54" s="9" t="str">
        <f>IF($N54="","",VLOOKUP($N54,参加申込書!$E$17:$I$136,3,FALSE))</f>
        <v/>
      </c>
      <c r="F54" s="9" t="str">
        <f>IF($P54="","",VLOOKUP($P54,参加申込書!$K$18:$O$34,4,FALSE))</f>
        <v/>
      </c>
      <c r="G54" s="56" t="str">
        <f>IF($N54="","",VLOOKUP($N54,参加申込書!$E$17:$I$136,5,FALSE))</f>
        <v/>
      </c>
      <c r="H54" s="10" t="str">
        <f>IF($O54="","",VLOOKUP($O54,参加申込書!$E$17:$I$136,2,FALSE))</f>
        <v/>
      </c>
      <c r="I54" s="54"/>
      <c r="J54" s="9" t="str">
        <f>IF($O54="","",VLOOKUP($O54,参加申込書!$E$17:$I$136,3,FALSE))</f>
        <v/>
      </c>
      <c r="K54" s="9" t="str">
        <f>IF($Q54="","",VLOOKUP($Q54,参加申込書!$K$18:$O$34,4,FALSE))</f>
        <v/>
      </c>
      <c r="L54" s="56" t="str">
        <f>IF($O54="","",VLOOKUP($O54,参加申込書!$E$17:$I$136,5,FALSE))</f>
        <v/>
      </c>
      <c r="N54" s="17" t="str">
        <f>IF($D54="","",VLOOKUP($D54,参加申込書!$D$17:$E$136,2,FALSE))</f>
        <v/>
      </c>
      <c r="O54" s="17" t="str">
        <f>IF($I54="","",VLOOKUP($I54,参加申込書!$D$17:$E$136,2,FALSE))</f>
        <v/>
      </c>
      <c r="P54" s="17" t="str">
        <f>IF($N54="","",VLOOKUP($N54,参加申込書!$E$17:$I$136,4,FALSE))</f>
        <v/>
      </c>
      <c r="Q54" s="57" t="str">
        <f>IF($O54="","",VLOOKUP($O54,参加申込書!$E$17:$I$136,4,FALSE))</f>
        <v/>
      </c>
      <c r="R54" s="17">
        <f>IF($P54="",0,VLOOKUP($P54,参加申込書!$K$18:$O$34,3,FALSE))</f>
        <v>0</v>
      </c>
      <c r="S54" s="17">
        <f>IF($Q54="",0,VLOOKUP($Q54,参加申込書!$K$18:$O$34,3,FALSE))</f>
        <v>0</v>
      </c>
      <c r="T54" s="17">
        <f>IF($G54="",0,VLOOKUP($G54,参加申込書!$L$18:$M$34,2,FALSE))</f>
        <v>0</v>
      </c>
      <c r="U54" s="17">
        <f>IF($L54="",0,VLOOKUP($L54,参加申込書!$L$18:$M$34,2,FALSE))</f>
        <v>0</v>
      </c>
      <c r="V54" s="15"/>
      <c r="W54" s="14"/>
    </row>
    <row r="55" spans="2:23" ht="18" customHeight="1" x14ac:dyDescent="0.15">
      <c r="B55" s="8">
        <v>7</v>
      </c>
      <c r="C55" s="10" t="str">
        <f>IF($N55="","",VLOOKUP($N55,参加申込書!$E$17:$I$136,2,FALSE))</f>
        <v/>
      </c>
      <c r="D55" s="54"/>
      <c r="E55" s="9" t="str">
        <f>IF($N55="","",VLOOKUP($N55,参加申込書!$E$17:$I$136,3,FALSE))</f>
        <v/>
      </c>
      <c r="F55" s="9" t="str">
        <f>IF($P55="","",VLOOKUP($P55,参加申込書!$K$18:$O$34,4,FALSE))</f>
        <v/>
      </c>
      <c r="G55" s="56" t="str">
        <f>IF($N55="","",VLOOKUP($N55,参加申込書!$E$17:$I$136,5,FALSE))</f>
        <v/>
      </c>
      <c r="H55" s="10" t="str">
        <f>IF($O55="","",VLOOKUP($O55,参加申込書!$E$17:$I$136,2,FALSE))</f>
        <v/>
      </c>
      <c r="I55" s="54"/>
      <c r="J55" s="9" t="str">
        <f>IF($O55="","",VLOOKUP($O55,参加申込書!$E$17:$I$136,3,FALSE))</f>
        <v/>
      </c>
      <c r="K55" s="9" t="str">
        <f>IF($Q55="","",VLOOKUP($Q55,参加申込書!$K$18:$O$34,4,FALSE))</f>
        <v/>
      </c>
      <c r="L55" s="56" t="str">
        <f>IF($O55="","",VLOOKUP($O55,参加申込書!$E$17:$I$136,5,FALSE))</f>
        <v/>
      </c>
      <c r="N55" s="17" t="str">
        <f>IF($D55="","",VLOOKUP($D55,参加申込書!$D$17:$E$136,2,FALSE))</f>
        <v/>
      </c>
      <c r="O55" s="17" t="str">
        <f>IF($I55="","",VLOOKUP($I55,参加申込書!$D$17:$E$136,2,FALSE))</f>
        <v/>
      </c>
      <c r="P55" s="17" t="str">
        <f>IF($N55="","",VLOOKUP($N55,参加申込書!$E$17:$I$136,4,FALSE))</f>
        <v/>
      </c>
      <c r="Q55" s="57" t="str">
        <f>IF($O55="","",VLOOKUP($O55,参加申込書!$E$17:$I$136,4,FALSE))</f>
        <v/>
      </c>
      <c r="R55" s="17">
        <f>IF($P55="",0,VLOOKUP($P55,参加申込書!$K$18:$O$34,3,FALSE))</f>
        <v>0</v>
      </c>
      <c r="S55" s="17">
        <f>IF($Q55="",0,VLOOKUP($Q55,参加申込書!$K$18:$O$34,3,FALSE))</f>
        <v>0</v>
      </c>
      <c r="T55" s="17">
        <f>IF($G55="",0,VLOOKUP($G55,参加申込書!$L$18:$M$34,2,FALSE))</f>
        <v>0</v>
      </c>
      <c r="U55" s="17">
        <f>IF($L55="",0,VLOOKUP($L55,参加申込書!$L$18:$M$34,2,FALSE))</f>
        <v>0</v>
      </c>
      <c r="V55" s="15"/>
      <c r="W55" s="14"/>
    </row>
    <row r="56" spans="2:23" ht="18" customHeight="1" x14ac:dyDescent="0.15">
      <c r="B56" s="8">
        <v>8</v>
      </c>
      <c r="C56" s="10" t="str">
        <f>IF($N56="","",VLOOKUP($N56,参加申込書!$E$17:$I$136,2,FALSE))</f>
        <v/>
      </c>
      <c r="D56" s="54"/>
      <c r="E56" s="9" t="str">
        <f>IF($N56="","",VLOOKUP($N56,参加申込書!$E$17:$I$136,3,FALSE))</f>
        <v/>
      </c>
      <c r="F56" s="9" t="str">
        <f>IF($P56="","",VLOOKUP($P56,参加申込書!$K$18:$O$34,4,FALSE))</f>
        <v/>
      </c>
      <c r="G56" s="56" t="str">
        <f>IF($N56="","",VLOOKUP($N56,参加申込書!$E$17:$I$136,5,FALSE))</f>
        <v/>
      </c>
      <c r="H56" s="10" t="str">
        <f>IF($O56="","",VLOOKUP($O56,参加申込書!$E$17:$I$136,2,FALSE))</f>
        <v/>
      </c>
      <c r="I56" s="54"/>
      <c r="J56" s="9" t="str">
        <f>IF($O56="","",VLOOKUP($O56,参加申込書!$E$17:$I$136,3,FALSE))</f>
        <v/>
      </c>
      <c r="K56" s="9" t="str">
        <f>IF($Q56="","",VLOOKUP($Q56,参加申込書!$K$18:$O$34,4,FALSE))</f>
        <v/>
      </c>
      <c r="L56" s="56" t="str">
        <f>IF($O56="","",VLOOKUP($O56,参加申込書!$E$17:$I$136,5,FALSE))</f>
        <v/>
      </c>
      <c r="N56" s="17" t="str">
        <f>IF($D56="","",VLOOKUP($D56,参加申込書!$D$17:$E$136,2,FALSE))</f>
        <v/>
      </c>
      <c r="O56" s="17" t="str">
        <f>IF($I56="","",VLOOKUP($I56,参加申込書!$D$17:$E$136,2,FALSE))</f>
        <v/>
      </c>
      <c r="P56" s="17" t="str">
        <f>IF($N56="","",VLOOKUP($N56,参加申込書!$E$17:$I$136,4,FALSE))</f>
        <v/>
      </c>
      <c r="Q56" s="57" t="str">
        <f>IF($O56="","",VLOOKUP($O56,参加申込書!$E$17:$I$136,4,FALSE))</f>
        <v/>
      </c>
      <c r="R56" s="17">
        <f>IF($P56="",0,VLOOKUP($P56,参加申込書!$K$18:$O$34,3,FALSE))</f>
        <v>0</v>
      </c>
      <c r="S56" s="17">
        <f>IF($Q56="",0,VLOOKUP($Q56,参加申込書!$K$18:$O$34,3,FALSE))</f>
        <v>0</v>
      </c>
      <c r="T56" s="17">
        <f>IF($G56="",0,VLOOKUP($G56,参加申込書!$L$18:$M$34,2,FALSE))</f>
        <v>0</v>
      </c>
      <c r="U56" s="17">
        <f>IF($L56="",0,VLOOKUP($L56,参加申込書!$L$18:$M$34,2,FALSE))</f>
        <v>0</v>
      </c>
      <c r="V56" s="15"/>
      <c r="W56" s="14"/>
    </row>
    <row r="57" spans="2:23" ht="18" customHeight="1" x14ac:dyDescent="0.15">
      <c r="N57" s="14"/>
      <c r="O57" s="14"/>
      <c r="P57" s="14"/>
      <c r="Q57" s="14"/>
      <c r="R57" s="14"/>
      <c r="S57" s="14"/>
      <c r="T57" s="14"/>
      <c r="U57" s="14"/>
      <c r="V57" s="14"/>
      <c r="W57" s="14"/>
    </row>
    <row r="58" spans="2:23" ht="18" customHeight="1" x14ac:dyDescent="0.15">
      <c r="N58" s="14"/>
      <c r="O58" s="14"/>
      <c r="P58" s="14"/>
      <c r="Q58" s="14"/>
      <c r="R58" s="14"/>
      <c r="S58" s="14"/>
      <c r="T58" s="14"/>
      <c r="U58" s="14"/>
      <c r="V58" s="14"/>
      <c r="W58" s="14"/>
    </row>
    <row r="59" spans="2:23" ht="18" customHeight="1" x14ac:dyDescent="0.15">
      <c r="N59" s="14"/>
      <c r="O59" s="14"/>
      <c r="P59" s="14"/>
      <c r="Q59" s="14"/>
      <c r="R59" s="14"/>
      <c r="S59" s="14"/>
      <c r="T59" s="14"/>
      <c r="U59" s="14"/>
      <c r="V59" s="14"/>
      <c r="W59" s="14"/>
    </row>
    <row r="60" spans="2:23" ht="27" customHeight="1" x14ac:dyDescent="0.15">
      <c r="B60" s="97" t="s">
        <v>96</v>
      </c>
      <c r="C60" s="97"/>
      <c r="D60" s="97" t="s">
        <v>98</v>
      </c>
      <c r="E60" s="97"/>
      <c r="F60" s="97"/>
      <c r="N60" s="95" t="s">
        <v>88</v>
      </c>
      <c r="O60" s="95"/>
      <c r="P60" s="95" t="s">
        <v>94</v>
      </c>
      <c r="Q60" s="95"/>
      <c r="R60" s="95" t="s">
        <v>53</v>
      </c>
      <c r="S60" s="95"/>
      <c r="T60" s="95" t="s">
        <v>30</v>
      </c>
      <c r="U60" s="95"/>
      <c r="V60" s="15" t="s">
        <v>54</v>
      </c>
      <c r="W60" s="14"/>
    </row>
    <row r="61" spans="2:23" ht="18" customHeight="1" x14ac:dyDescent="0.15">
      <c r="B61" s="3" t="s">
        <v>31</v>
      </c>
      <c r="C61" s="4" t="s">
        <v>34</v>
      </c>
      <c r="D61" s="5" t="s">
        <v>35</v>
      </c>
      <c r="E61" s="5" t="s">
        <v>36</v>
      </c>
      <c r="F61" s="5" t="s">
        <v>3</v>
      </c>
      <c r="G61" s="6" t="s">
        <v>37</v>
      </c>
      <c r="H61" s="4" t="s">
        <v>34</v>
      </c>
      <c r="I61" s="7" t="s">
        <v>35</v>
      </c>
      <c r="J61" s="5" t="s">
        <v>36</v>
      </c>
      <c r="K61" s="5" t="s">
        <v>3</v>
      </c>
      <c r="L61" s="6" t="s">
        <v>37</v>
      </c>
      <c r="N61" s="16" t="s">
        <v>32</v>
      </c>
      <c r="O61" s="16" t="s">
        <v>33</v>
      </c>
      <c r="P61" s="16" t="s">
        <v>32</v>
      </c>
      <c r="Q61" s="16" t="s">
        <v>33</v>
      </c>
      <c r="R61" s="16" t="s">
        <v>32</v>
      </c>
      <c r="S61" s="16" t="s">
        <v>33</v>
      </c>
      <c r="T61" s="16" t="s">
        <v>32</v>
      </c>
      <c r="U61" s="16" t="s">
        <v>33</v>
      </c>
      <c r="V61" s="16" t="s">
        <v>55</v>
      </c>
      <c r="W61" s="14"/>
    </row>
    <row r="62" spans="2:23" ht="18" customHeight="1" x14ac:dyDescent="0.15">
      <c r="B62" s="8">
        <v>1</v>
      </c>
      <c r="C62" s="10" t="str">
        <f>IF($N62="","",VLOOKUP($N62,参加申込書!$E$17:$I$136,2,FALSE))</f>
        <v/>
      </c>
      <c r="D62" s="54"/>
      <c r="E62" s="9" t="str">
        <f>IF($N62="","",VLOOKUP($N62,参加申込書!$E$17:$I$136,3,FALSE))</f>
        <v/>
      </c>
      <c r="F62" s="9" t="str">
        <f>IF($P62="","",VLOOKUP($P62,参加申込書!$K$18:$O$34,5,FALSE))</f>
        <v/>
      </c>
      <c r="G62" s="56" t="str">
        <f>IF($N62="","",VLOOKUP($N62,参加申込書!$E$17:$I$136,5,FALSE))</f>
        <v/>
      </c>
      <c r="H62" s="10" t="str">
        <f>IF($O62="","",VLOOKUP($O62,参加申込書!$E$17:$I$136,2,FALSE))</f>
        <v/>
      </c>
      <c r="I62" s="54"/>
      <c r="J62" s="9" t="str">
        <f>IF($O62="","",VLOOKUP($O62,参加申込書!$E$17:$I$136,3,FALSE))</f>
        <v/>
      </c>
      <c r="K62" s="9" t="str">
        <f>IF($Q62="","",VLOOKUP($Q62,参加申込書!$K$18:$O$34,5,FALSE))</f>
        <v/>
      </c>
      <c r="L62" s="56" t="str">
        <f>IF($O62="","",VLOOKUP($O62,参加申込書!$E$17:$I$136,5,FALSE))</f>
        <v/>
      </c>
      <c r="N62" s="17" t="str">
        <f>IF($D62="","",VLOOKUP($D62,参加申込書!$D$17:$E$136,2,FALSE))</f>
        <v/>
      </c>
      <c r="O62" s="17" t="str">
        <f>IF($I62="","",VLOOKUP($I62,参加申込書!$D$17:$E$136,2,FALSE))</f>
        <v/>
      </c>
      <c r="P62" s="17" t="str">
        <f>IF($N62="","",VLOOKUP($N62,参加申込書!$E$17:$I$136,4,FALSE))</f>
        <v/>
      </c>
      <c r="Q62" s="57" t="str">
        <f>IF($O62="","",VLOOKUP($O62,参加申込書!$E$17:$I$136,4,FALSE))</f>
        <v/>
      </c>
      <c r="R62" s="17">
        <f>IF($P62="",0,VLOOKUP($P62,参加申込書!$K$18:$O$34,3,FALSE))</f>
        <v>0</v>
      </c>
      <c r="S62" s="17">
        <f>IF($Q62="",0,VLOOKUP($Q62,参加申込書!$K$18:$O$34,3,FALSE))</f>
        <v>0</v>
      </c>
      <c r="T62" s="17">
        <f>IF($G62="",0,VLOOKUP($G62,参加申込書!$L$18:$M$34,2,FALSE))</f>
        <v>0</v>
      </c>
      <c r="U62" s="17">
        <f>IF($L62="",0,VLOOKUP($L62,参加申込書!$L$18:$M$34,2,FALSE))</f>
        <v>0</v>
      </c>
      <c r="V62" s="18" t="str">
        <f>IF(単独演武!$D65="","",単独演武!$D65)</f>
        <v/>
      </c>
      <c r="W62" s="14"/>
    </row>
    <row r="63" spans="2:23" ht="18" customHeight="1" x14ac:dyDescent="0.15">
      <c r="B63" s="8">
        <v>2</v>
      </c>
      <c r="C63" s="10" t="str">
        <f>IF($N63="","",VLOOKUP($N63,参加申込書!$E$17:$I$136,2,FALSE))</f>
        <v/>
      </c>
      <c r="D63" s="54"/>
      <c r="E63" s="9" t="str">
        <f>IF($N63="","",VLOOKUP($N63,参加申込書!$E$17:$I$136,3,FALSE))</f>
        <v/>
      </c>
      <c r="F63" s="9" t="str">
        <f>IF($P63="","",VLOOKUP($P63,参加申込書!$K$18:$O$34,5,FALSE))</f>
        <v/>
      </c>
      <c r="G63" s="56" t="str">
        <f>IF($N63="","",VLOOKUP($N63,参加申込書!$E$17:$I$136,5,FALSE))</f>
        <v/>
      </c>
      <c r="H63" s="10" t="str">
        <f>IF($O63="","",VLOOKUP($O63,参加申込書!$E$17:$I$136,2,FALSE))</f>
        <v/>
      </c>
      <c r="I63" s="54"/>
      <c r="J63" s="9" t="str">
        <f>IF($O63="","",VLOOKUP($O63,参加申込書!$E$17:$I$136,3,FALSE))</f>
        <v/>
      </c>
      <c r="K63" s="9" t="str">
        <f>IF($Q63="","",VLOOKUP($Q63,参加申込書!$K$18:$O$34,5,FALSE))</f>
        <v/>
      </c>
      <c r="L63" s="56" t="str">
        <f>IF($O63="","",VLOOKUP($O63,参加申込書!$E$17:$I$136,5,FALSE))</f>
        <v/>
      </c>
      <c r="N63" s="17" t="str">
        <f>IF($D63="","",VLOOKUP($D63,参加申込書!$D$17:$E$136,2,FALSE))</f>
        <v/>
      </c>
      <c r="O63" s="17" t="str">
        <f>IF($I63="","",VLOOKUP($I63,参加申込書!$D$17:$E$136,2,FALSE))</f>
        <v/>
      </c>
      <c r="P63" s="17" t="str">
        <f>IF($N63="","",VLOOKUP($N63,参加申込書!$E$17:$I$136,4,FALSE))</f>
        <v/>
      </c>
      <c r="Q63" s="57" t="str">
        <f>IF($O63="","",VLOOKUP($O63,参加申込書!$E$17:$I$136,4,FALSE))</f>
        <v/>
      </c>
      <c r="R63" s="17">
        <f>IF($P63="",0,VLOOKUP($P63,参加申込書!$K$18:$O$34,3,FALSE))</f>
        <v>0</v>
      </c>
      <c r="S63" s="17">
        <f>IF($Q63="",0,VLOOKUP($Q63,参加申込書!$K$18:$O$34,3,FALSE))</f>
        <v>0</v>
      </c>
      <c r="T63" s="17">
        <f>IF($G63="",0,VLOOKUP($G63,参加申込書!$L$18:$M$34,2,FALSE))</f>
        <v>0</v>
      </c>
      <c r="U63" s="17">
        <f>IF($L63="",0,VLOOKUP($L63,参加申込書!$L$18:$M$34,2,FALSE))</f>
        <v>0</v>
      </c>
      <c r="V63" s="19" t="str">
        <f>IF(単独演武!$D66="","",単独演武!$D66)</f>
        <v/>
      </c>
      <c r="W63" s="14"/>
    </row>
    <row r="64" spans="2:23" ht="18" customHeight="1" x14ac:dyDescent="0.15">
      <c r="B64" s="8">
        <v>3</v>
      </c>
      <c r="C64" s="10" t="str">
        <f>IF($N64="","",VLOOKUP($N64,参加申込書!$E$17:$I$136,2,FALSE))</f>
        <v/>
      </c>
      <c r="D64" s="54"/>
      <c r="E64" s="9" t="str">
        <f>IF($N64="","",VLOOKUP($N64,参加申込書!$E$17:$I$136,3,FALSE))</f>
        <v/>
      </c>
      <c r="F64" s="9" t="str">
        <f>IF($P64="","",VLOOKUP($P64,参加申込書!$K$18:$O$34,5,FALSE))</f>
        <v/>
      </c>
      <c r="G64" s="56" t="str">
        <f>IF($N64="","",VLOOKUP($N64,参加申込書!$E$17:$I$136,5,FALSE))</f>
        <v/>
      </c>
      <c r="H64" s="10" t="str">
        <f>IF($O64="","",VLOOKUP($O64,参加申込書!$E$17:$I$136,2,FALSE))</f>
        <v/>
      </c>
      <c r="I64" s="54"/>
      <c r="J64" s="9" t="str">
        <f>IF($O64="","",VLOOKUP($O64,参加申込書!$E$17:$I$136,3,FALSE))</f>
        <v/>
      </c>
      <c r="K64" s="9" t="str">
        <f>IF($Q64="","",VLOOKUP($Q64,参加申込書!$K$18:$O$34,5,FALSE))</f>
        <v/>
      </c>
      <c r="L64" s="56" t="str">
        <f>IF($O64="","",VLOOKUP($O64,参加申込書!$E$17:$I$136,5,FALSE))</f>
        <v/>
      </c>
      <c r="N64" s="17" t="str">
        <f>IF($D64="","",VLOOKUP($D64,参加申込書!$D$17:$E$136,2,FALSE))</f>
        <v/>
      </c>
      <c r="O64" s="17" t="str">
        <f>IF($I64="","",VLOOKUP($I64,参加申込書!$D$17:$E$136,2,FALSE))</f>
        <v/>
      </c>
      <c r="P64" s="17" t="str">
        <f>IF($N64="","",VLOOKUP($N64,参加申込書!$E$17:$I$136,4,FALSE))</f>
        <v/>
      </c>
      <c r="Q64" s="57" t="str">
        <f>IF($O64="","",VLOOKUP($O64,参加申込書!$E$17:$I$136,4,FALSE))</f>
        <v/>
      </c>
      <c r="R64" s="17">
        <f>IF($P64="",0,VLOOKUP($P64,参加申込書!$K$18:$O$34,3,FALSE))</f>
        <v>0</v>
      </c>
      <c r="S64" s="17">
        <f>IF($Q64="",0,VLOOKUP($Q64,参加申込書!$K$18:$O$34,3,FALSE))</f>
        <v>0</v>
      </c>
      <c r="T64" s="17">
        <f>IF($G64="",0,VLOOKUP($G64,参加申込書!$L$18:$M$34,2,FALSE))</f>
        <v>0</v>
      </c>
      <c r="U64" s="17">
        <f>IF($L64="",0,VLOOKUP($L64,参加申込書!$L$18:$M$34,2,FALSE))</f>
        <v>0</v>
      </c>
      <c r="V64" s="19" t="str">
        <f>IF(単独演武!$D67="","",単独演武!$D67)</f>
        <v/>
      </c>
      <c r="W64" s="14"/>
    </row>
    <row r="65" spans="2:23" ht="18" customHeight="1" x14ac:dyDescent="0.15">
      <c r="B65" s="8">
        <v>4</v>
      </c>
      <c r="C65" s="10" t="str">
        <f>IF($N65="","",VLOOKUP($N65,参加申込書!$E$17:$I$136,2,FALSE))</f>
        <v/>
      </c>
      <c r="D65" s="54"/>
      <c r="E65" s="9" t="str">
        <f>IF($N65="","",VLOOKUP($N65,参加申込書!$E$17:$I$136,3,FALSE))</f>
        <v/>
      </c>
      <c r="F65" s="9" t="str">
        <f>IF($P65="","",VLOOKUP($P65,参加申込書!$K$18:$O$34,5,FALSE))</f>
        <v/>
      </c>
      <c r="G65" s="56" t="str">
        <f>IF($N65="","",VLOOKUP($N65,参加申込書!$E$17:$I$136,5,FALSE))</f>
        <v/>
      </c>
      <c r="H65" s="10" t="str">
        <f>IF($O65="","",VLOOKUP($O65,参加申込書!$E$17:$I$136,2,FALSE))</f>
        <v/>
      </c>
      <c r="I65" s="54"/>
      <c r="J65" s="9" t="str">
        <f>IF($O65="","",VLOOKUP($O65,参加申込書!$E$17:$I$136,3,FALSE))</f>
        <v/>
      </c>
      <c r="K65" s="9" t="str">
        <f>IF($Q65="","",VLOOKUP($Q65,参加申込書!$K$18:$O$34,5,FALSE))</f>
        <v/>
      </c>
      <c r="L65" s="56" t="str">
        <f>IF($O65="","",VLOOKUP($O65,参加申込書!$E$17:$I$136,5,FALSE))</f>
        <v/>
      </c>
      <c r="N65" s="17" t="str">
        <f>IF($D65="","",VLOOKUP($D65,参加申込書!$D$17:$E$136,2,FALSE))</f>
        <v/>
      </c>
      <c r="O65" s="17" t="str">
        <f>IF($I65="","",VLOOKUP($I65,参加申込書!$D$17:$E$136,2,FALSE))</f>
        <v/>
      </c>
      <c r="P65" s="17" t="str">
        <f>IF($N65="","",VLOOKUP($N65,参加申込書!$E$17:$I$136,4,FALSE))</f>
        <v/>
      </c>
      <c r="Q65" s="57" t="str">
        <f>IF($O65="","",VLOOKUP($O65,参加申込書!$E$17:$I$136,4,FALSE))</f>
        <v/>
      </c>
      <c r="R65" s="17">
        <f>IF($P65="",0,VLOOKUP($P65,参加申込書!$K$18:$O$34,3,FALSE))</f>
        <v>0</v>
      </c>
      <c r="S65" s="17">
        <f>IF($Q65="",0,VLOOKUP($Q65,参加申込書!$K$18:$O$34,3,FALSE))</f>
        <v>0</v>
      </c>
      <c r="T65" s="17">
        <f>IF($G65="",0,VLOOKUP($G65,参加申込書!$L$18:$M$34,2,FALSE))</f>
        <v>0</v>
      </c>
      <c r="U65" s="17">
        <f>IF($L65="",0,VLOOKUP($L65,参加申込書!$L$18:$M$34,2,FALSE))</f>
        <v>0</v>
      </c>
      <c r="V65" s="19" t="str">
        <f>IF(単独演武!$D68="","",単独演武!$D68)</f>
        <v/>
      </c>
      <c r="W65" s="14"/>
    </row>
    <row r="66" spans="2:23" ht="18" customHeight="1" x14ac:dyDescent="0.15">
      <c r="B66" s="8">
        <v>5</v>
      </c>
      <c r="C66" s="10" t="str">
        <f>IF($N66="","",VLOOKUP($N66,参加申込書!$E$17:$I$136,2,FALSE))</f>
        <v/>
      </c>
      <c r="D66" s="54"/>
      <c r="E66" s="9" t="str">
        <f>IF($N66="","",VLOOKUP($N66,参加申込書!$E$17:$I$136,3,FALSE))</f>
        <v/>
      </c>
      <c r="F66" s="9" t="str">
        <f>IF($P66="","",VLOOKUP($P66,参加申込書!$K$18:$O$34,5,FALSE))</f>
        <v/>
      </c>
      <c r="G66" s="56" t="str">
        <f>IF($N66="","",VLOOKUP($N66,参加申込書!$E$17:$I$136,5,FALSE))</f>
        <v/>
      </c>
      <c r="H66" s="10" t="str">
        <f>IF($O66="","",VLOOKUP($O66,参加申込書!$E$17:$I$136,2,FALSE))</f>
        <v/>
      </c>
      <c r="I66" s="54"/>
      <c r="J66" s="9" t="str">
        <f>IF($O66="","",VLOOKUP($O66,参加申込書!$E$17:$I$136,3,FALSE))</f>
        <v/>
      </c>
      <c r="K66" s="9" t="str">
        <f>IF($Q66="","",VLOOKUP($Q66,参加申込書!$K$18:$O$34,5,FALSE))</f>
        <v/>
      </c>
      <c r="L66" s="56" t="str">
        <f>IF($O66="","",VLOOKUP($O66,参加申込書!$E$17:$I$136,5,FALSE))</f>
        <v/>
      </c>
      <c r="N66" s="17" t="str">
        <f>IF($D66="","",VLOOKUP($D66,参加申込書!$D$17:$E$136,2,FALSE))</f>
        <v/>
      </c>
      <c r="O66" s="17" t="str">
        <f>IF($I66="","",VLOOKUP($I66,参加申込書!$D$17:$E$136,2,FALSE))</f>
        <v/>
      </c>
      <c r="P66" s="17" t="str">
        <f>IF($N66="","",VLOOKUP($N66,参加申込書!$E$17:$I$136,4,FALSE))</f>
        <v/>
      </c>
      <c r="Q66" s="57" t="str">
        <f>IF($O66="","",VLOOKUP($O66,参加申込書!$E$17:$I$136,4,FALSE))</f>
        <v/>
      </c>
      <c r="R66" s="17">
        <f>IF($P66="",0,VLOOKUP($P66,参加申込書!$K$18:$O$34,3,FALSE))</f>
        <v>0</v>
      </c>
      <c r="S66" s="17">
        <f>IF($Q66="",0,VLOOKUP($Q66,参加申込書!$K$18:$O$34,3,FALSE))</f>
        <v>0</v>
      </c>
      <c r="T66" s="17">
        <f>IF($G66="",0,VLOOKUP($G66,参加申込書!$L$18:$M$34,2,FALSE))</f>
        <v>0</v>
      </c>
      <c r="U66" s="17">
        <f>IF($L66="",0,VLOOKUP($L66,参加申込書!$L$18:$M$34,2,FALSE))</f>
        <v>0</v>
      </c>
      <c r="V66" s="19" t="str">
        <f>IF(単独演武!$D69="","",単独演武!$D69)</f>
        <v/>
      </c>
      <c r="W66" s="14"/>
    </row>
    <row r="67" spans="2:23" ht="18" customHeight="1" x14ac:dyDescent="0.15">
      <c r="B67" s="8">
        <v>6</v>
      </c>
      <c r="C67" s="10" t="str">
        <f>IF($N67="","",VLOOKUP($N67,参加申込書!$E$17:$I$136,2,FALSE))</f>
        <v/>
      </c>
      <c r="D67" s="54"/>
      <c r="E67" s="9" t="str">
        <f>IF($N67="","",VLOOKUP($N67,参加申込書!$E$17:$I$136,3,FALSE))</f>
        <v/>
      </c>
      <c r="F67" s="9" t="str">
        <f>IF($P67="","",VLOOKUP($P67,参加申込書!$K$18:$O$34,5,FALSE))</f>
        <v/>
      </c>
      <c r="G67" s="56" t="str">
        <f>IF($N67="","",VLOOKUP($N67,参加申込書!$E$17:$I$136,5,FALSE))</f>
        <v/>
      </c>
      <c r="H67" s="10" t="str">
        <f>IF($O67="","",VLOOKUP($O67,参加申込書!$E$17:$I$136,2,FALSE))</f>
        <v/>
      </c>
      <c r="I67" s="54"/>
      <c r="J67" s="9" t="str">
        <f>IF($O67="","",VLOOKUP($O67,参加申込書!$E$17:$I$136,3,FALSE))</f>
        <v/>
      </c>
      <c r="K67" s="9" t="str">
        <f>IF($Q67="","",VLOOKUP($Q67,参加申込書!$K$18:$O$34,5,FALSE))</f>
        <v/>
      </c>
      <c r="L67" s="56" t="str">
        <f>IF($O67="","",VLOOKUP($O67,参加申込書!$E$17:$I$136,5,FALSE))</f>
        <v/>
      </c>
      <c r="N67" s="17" t="str">
        <f>IF($D67="","",VLOOKUP($D67,参加申込書!$D$17:$E$136,2,FALSE))</f>
        <v/>
      </c>
      <c r="O67" s="17" t="str">
        <f>IF($I67="","",VLOOKUP($I67,参加申込書!$D$17:$E$136,2,FALSE))</f>
        <v/>
      </c>
      <c r="P67" s="17" t="str">
        <f>IF($N67="","",VLOOKUP($N67,参加申込書!$E$17:$I$136,4,FALSE))</f>
        <v/>
      </c>
      <c r="Q67" s="57" t="str">
        <f>IF($O67="","",VLOOKUP($O67,参加申込書!$E$17:$I$136,4,FALSE))</f>
        <v/>
      </c>
      <c r="R67" s="17">
        <f>IF($P67="",0,VLOOKUP($P67,参加申込書!$K$18:$O$34,3,FALSE))</f>
        <v>0</v>
      </c>
      <c r="S67" s="17">
        <f>IF($Q67="",0,VLOOKUP($Q67,参加申込書!$K$18:$O$34,3,FALSE))</f>
        <v>0</v>
      </c>
      <c r="T67" s="17">
        <f>IF($G67="",0,VLOOKUP($G67,参加申込書!$L$18:$M$34,2,FALSE))</f>
        <v>0</v>
      </c>
      <c r="U67" s="17">
        <f>IF($L67="",0,VLOOKUP($L67,参加申込書!$L$18:$M$34,2,FALSE))</f>
        <v>0</v>
      </c>
      <c r="V67" s="19" t="str">
        <f>IF(単独演武!$D70="","",単独演武!$D70)</f>
        <v/>
      </c>
      <c r="W67" s="14"/>
    </row>
    <row r="68" spans="2:23" ht="18" customHeight="1" x14ac:dyDescent="0.15">
      <c r="B68" s="8">
        <v>7</v>
      </c>
      <c r="C68" s="10" t="str">
        <f>IF($N68="","",VLOOKUP($N68,参加申込書!$E$17:$I$136,2,FALSE))</f>
        <v/>
      </c>
      <c r="D68" s="54"/>
      <c r="E68" s="9" t="str">
        <f>IF($N68="","",VLOOKUP($N68,参加申込書!$E$17:$I$136,3,FALSE))</f>
        <v/>
      </c>
      <c r="F68" s="9" t="str">
        <f>IF($P68="","",VLOOKUP($P68,参加申込書!$K$18:$O$34,5,FALSE))</f>
        <v/>
      </c>
      <c r="G68" s="56" t="str">
        <f>IF($N68="","",VLOOKUP($N68,参加申込書!$E$17:$I$136,5,FALSE))</f>
        <v/>
      </c>
      <c r="H68" s="10" t="str">
        <f>IF($O68="","",VLOOKUP($O68,参加申込書!$E$17:$I$136,2,FALSE))</f>
        <v/>
      </c>
      <c r="I68" s="54"/>
      <c r="J68" s="9" t="str">
        <f>IF($O68="","",VLOOKUP($O68,参加申込書!$E$17:$I$136,3,FALSE))</f>
        <v/>
      </c>
      <c r="K68" s="9" t="str">
        <f>IF($Q68="","",VLOOKUP($Q68,参加申込書!$K$18:$O$34,5,FALSE))</f>
        <v/>
      </c>
      <c r="L68" s="56" t="str">
        <f>IF($O68="","",VLOOKUP($O68,参加申込書!$E$17:$I$136,5,FALSE))</f>
        <v/>
      </c>
      <c r="N68" s="17" t="str">
        <f>IF($D68="","",VLOOKUP($D68,参加申込書!$D$17:$E$136,2,FALSE))</f>
        <v/>
      </c>
      <c r="O68" s="17" t="str">
        <f>IF($I68="","",VLOOKUP($I68,参加申込書!$D$17:$E$136,2,FALSE))</f>
        <v/>
      </c>
      <c r="P68" s="17" t="str">
        <f>IF($N68="","",VLOOKUP($N68,参加申込書!$E$17:$I$136,4,FALSE))</f>
        <v/>
      </c>
      <c r="Q68" s="57" t="str">
        <f>IF($O68="","",VLOOKUP($O68,参加申込書!$E$17:$I$136,4,FALSE))</f>
        <v/>
      </c>
      <c r="R68" s="17">
        <f>IF($P68="",0,VLOOKUP($P68,参加申込書!$K$18:$O$34,3,FALSE))</f>
        <v>0</v>
      </c>
      <c r="S68" s="17">
        <f>IF($Q68="",0,VLOOKUP($Q68,参加申込書!$K$18:$O$34,3,FALSE))</f>
        <v>0</v>
      </c>
      <c r="T68" s="17">
        <f>IF($G68="",0,VLOOKUP($G68,参加申込書!$L$18:$M$34,2,FALSE))</f>
        <v>0</v>
      </c>
      <c r="U68" s="17">
        <f>IF($L68="",0,VLOOKUP($L68,参加申込書!$L$18:$M$34,2,FALSE))</f>
        <v>0</v>
      </c>
      <c r="V68" s="19" t="str">
        <f>IF(単独演武!$D71="","",単独演武!$D71)</f>
        <v/>
      </c>
      <c r="W68" s="14"/>
    </row>
    <row r="69" spans="2:23" ht="18" customHeight="1" x14ac:dyDescent="0.15">
      <c r="B69" s="8">
        <v>8</v>
      </c>
      <c r="C69" s="10" t="str">
        <f>IF($N69="","",VLOOKUP($N69,参加申込書!$E$17:$I$136,2,FALSE))</f>
        <v/>
      </c>
      <c r="D69" s="54"/>
      <c r="E69" s="9" t="str">
        <f>IF($N69="","",VLOOKUP($N69,参加申込書!$E$17:$I$136,3,FALSE))</f>
        <v/>
      </c>
      <c r="F69" s="9" t="str">
        <f>IF($P69="","",VLOOKUP($P69,参加申込書!$K$18:$O$34,5,FALSE))</f>
        <v/>
      </c>
      <c r="G69" s="56" t="str">
        <f>IF($N69="","",VLOOKUP($N69,参加申込書!$E$17:$I$136,5,FALSE))</f>
        <v/>
      </c>
      <c r="H69" s="10" t="str">
        <f>IF($O69="","",VLOOKUP($O69,参加申込書!$E$17:$I$136,2,FALSE))</f>
        <v/>
      </c>
      <c r="I69" s="54"/>
      <c r="J69" s="9" t="str">
        <f>IF($O69="","",VLOOKUP($O69,参加申込書!$E$17:$I$136,3,FALSE))</f>
        <v/>
      </c>
      <c r="K69" s="9" t="str">
        <f>IF($Q69="","",VLOOKUP($Q69,参加申込書!$K$18:$O$34,5,FALSE))</f>
        <v/>
      </c>
      <c r="L69" s="56" t="str">
        <f>IF($O69="","",VLOOKUP($O69,参加申込書!$E$17:$I$136,5,FALSE))</f>
        <v/>
      </c>
      <c r="N69" s="17" t="str">
        <f>IF($D69="","",VLOOKUP($D69,参加申込書!$D$17:$E$136,2,FALSE))</f>
        <v/>
      </c>
      <c r="O69" s="17" t="str">
        <f>IF($I69="","",VLOOKUP($I69,参加申込書!$D$17:$E$136,2,FALSE))</f>
        <v/>
      </c>
      <c r="P69" s="17" t="str">
        <f>IF($N69="","",VLOOKUP($N69,参加申込書!$E$17:$I$136,4,FALSE))</f>
        <v/>
      </c>
      <c r="Q69" s="57" t="str">
        <f>IF($O69="","",VLOOKUP($O69,参加申込書!$E$17:$I$136,4,FALSE))</f>
        <v/>
      </c>
      <c r="R69" s="17">
        <f>IF($P69="",0,VLOOKUP($P69,参加申込書!$K$18:$O$34,3,FALSE))</f>
        <v>0</v>
      </c>
      <c r="S69" s="17">
        <f>IF($Q69="",0,VLOOKUP($Q69,参加申込書!$K$18:$O$34,3,FALSE))</f>
        <v>0</v>
      </c>
      <c r="T69" s="17">
        <f>IF($G69="",0,VLOOKUP($G69,参加申込書!$L$18:$M$34,2,FALSE))</f>
        <v>0</v>
      </c>
      <c r="U69" s="17">
        <f>IF($L69="",0,VLOOKUP($L69,参加申込書!$L$18:$M$34,2,FALSE))</f>
        <v>0</v>
      </c>
      <c r="V69" s="19" t="str">
        <f>IF(単独演武!$D72="","",単独演武!$D72)</f>
        <v/>
      </c>
      <c r="W69" s="14"/>
    </row>
    <row r="70" spans="2:23" ht="18" customHeight="1" x14ac:dyDescent="0.15">
      <c r="B70" s="8">
        <v>9</v>
      </c>
      <c r="C70" s="10" t="str">
        <f>IF($N70="","",VLOOKUP($N70,参加申込書!$E$17:$I$136,2,FALSE))</f>
        <v/>
      </c>
      <c r="D70" s="54"/>
      <c r="E70" s="9" t="str">
        <f>IF($N70="","",VLOOKUP($N70,参加申込書!$E$17:$I$136,3,FALSE))</f>
        <v/>
      </c>
      <c r="F70" s="9" t="str">
        <f>IF($P70="","",VLOOKUP($P70,参加申込書!$K$18:$O$34,5,FALSE))</f>
        <v/>
      </c>
      <c r="G70" s="56" t="str">
        <f>IF($N70="","",VLOOKUP($N70,参加申込書!$E$17:$I$136,5,FALSE))</f>
        <v/>
      </c>
      <c r="H70" s="10" t="str">
        <f>IF($O70="","",VLOOKUP($O70,参加申込書!$E$17:$I$136,2,FALSE))</f>
        <v/>
      </c>
      <c r="I70" s="54"/>
      <c r="J70" s="9" t="str">
        <f>IF($O70="","",VLOOKUP($O70,参加申込書!$E$17:$I$136,3,FALSE))</f>
        <v/>
      </c>
      <c r="K70" s="9" t="str">
        <f>IF($Q70="","",VLOOKUP($Q70,参加申込書!$K$18:$O$34,5,FALSE))</f>
        <v/>
      </c>
      <c r="L70" s="56" t="str">
        <f>IF($O70="","",VLOOKUP($O70,参加申込書!$E$17:$I$136,5,FALSE))</f>
        <v/>
      </c>
      <c r="N70" s="17" t="str">
        <f>IF($D70="","",VLOOKUP($D70,参加申込書!$D$17:$E$136,2,FALSE))</f>
        <v/>
      </c>
      <c r="O70" s="17" t="str">
        <f>IF($I70="","",VLOOKUP($I70,参加申込書!$D$17:$E$136,2,FALSE))</f>
        <v/>
      </c>
      <c r="P70" s="17" t="str">
        <f>IF($N70="","",VLOOKUP($N70,参加申込書!$E$17:$I$136,4,FALSE))</f>
        <v/>
      </c>
      <c r="Q70" s="57" t="str">
        <f>IF($O70="","",VLOOKUP($O70,参加申込書!$E$17:$I$136,4,FALSE))</f>
        <v/>
      </c>
      <c r="R70" s="17">
        <f>IF($P70="",0,VLOOKUP($P70,参加申込書!$K$18:$O$34,3,FALSE))</f>
        <v>0</v>
      </c>
      <c r="S70" s="17">
        <f>IF($Q70="",0,VLOOKUP($Q70,参加申込書!$K$18:$O$34,3,FALSE))</f>
        <v>0</v>
      </c>
      <c r="T70" s="17">
        <f>IF($G70="",0,VLOOKUP($G70,参加申込書!$L$18:$M$34,2,FALSE))</f>
        <v>0</v>
      </c>
      <c r="U70" s="17">
        <f>IF($L70="",0,VLOOKUP($L70,参加申込書!$L$18:$M$34,2,FALSE))</f>
        <v>0</v>
      </c>
      <c r="V70" s="19" t="str">
        <f>IF(単独演武!$D73="","",単独演武!$D73)</f>
        <v/>
      </c>
      <c r="W70" s="14"/>
    </row>
    <row r="71" spans="2:23" ht="18" customHeight="1" x14ac:dyDescent="0.15">
      <c r="B71" s="8">
        <v>10</v>
      </c>
      <c r="C71" s="10" t="str">
        <f>IF($N71="","",VLOOKUP($N71,参加申込書!$E$17:$I$136,2,FALSE))</f>
        <v/>
      </c>
      <c r="D71" s="54"/>
      <c r="E71" s="9" t="str">
        <f>IF($N71="","",VLOOKUP($N71,参加申込書!$E$17:$I$136,3,FALSE))</f>
        <v/>
      </c>
      <c r="F71" s="9" t="str">
        <f>IF($P71="","",VLOOKUP($P71,参加申込書!$K$18:$O$34,5,FALSE))</f>
        <v/>
      </c>
      <c r="G71" s="56" t="str">
        <f>IF($N71="","",VLOOKUP($N71,参加申込書!$E$17:$I$136,5,FALSE))</f>
        <v/>
      </c>
      <c r="H71" s="10" t="str">
        <f>IF($O71="","",VLOOKUP($O71,参加申込書!$E$17:$I$136,2,FALSE))</f>
        <v/>
      </c>
      <c r="I71" s="54"/>
      <c r="J71" s="9" t="str">
        <f>IF($O71="","",VLOOKUP($O71,参加申込書!$E$17:$I$136,3,FALSE))</f>
        <v/>
      </c>
      <c r="K71" s="9" t="str">
        <f>IF($Q71="","",VLOOKUP($Q71,参加申込書!$K$18:$O$34,5,FALSE))</f>
        <v/>
      </c>
      <c r="L71" s="56" t="str">
        <f>IF($O71="","",VLOOKUP($O71,参加申込書!$E$17:$I$136,5,FALSE))</f>
        <v/>
      </c>
      <c r="N71" s="17" t="str">
        <f>IF($D71="","",VLOOKUP($D71,参加申込書!$D$17:$E$136,2,FALSE))</f>
        <v/>
      </c>
      <c r="O71" s="17" t="str">
        <f>IF($I71="","",VLOOKUP($I71,参加申込書!$D$17:$E$136,2,FALSE))</f>
        <v/>
      </c>
      <c r="P71" s="17" t="str">
        <f>IF($N71="","",VLOOKUP($N71,参加申込書!$E$17:$I$136,4,FALSE))</f>
        <v/>
      </c>
      <c r="Q71" s="57" t="str">
        <f>IF($O71="","",VLOOKUP($O71,参加申込書!$E$17:$I$136,4,FALSE))</f>
        <v/>
      </c>
      <c r="R71" s="17">
        <f>IF($P71="",0,VLOOKUP($P71,参加申込書!$K$18:$O$34,3,FALSE))</f>
        <v>0</v>
      </c>
      <c r="S71" s="17">
        <f>IF($Q71="",0,VLOOKUP($Q71,参加申込書!$K$18:$O$34,3,FALSE))</f>
        <v>0</v>
      </c>
      <c r="T71" s="17">
        <f>IF($G71="",0,VLOOKUP($G71,参加申込書!$L$18:$M$34,2,FALSE))</f>
        <v>0</v>
      </c>
      <c r="U71" s="17">
        <f>IF($L71="",0,VLOOKUP($L71,参加申込書!$L$18:$M$34,2,FALSE))</f>
        <v>0</v>
      </c>
      <c r="V71" s="19" t="str">
        <f>IF(単独演武!$D74="","",単独演武!$D74)</f>
        <v/>
      </c>
      <c r="W71" s="14"/>
    </row>
    <row r="72" spans="2:23" ht="18" customHeight="1" x14ac:dyDescent="0.15">
      <c r="B72" s="8">
        <v>11</v>
      </c>
      <c r="C72" s="10" t="str">
        <f>IF($N72="","",VLOOKUP($N72,参加申込書!$E$17:$I$136,2,FALSE))</f>
        <v/>
      </c>
      <c r="D72" s="54"/>
      <c r="E72" s="9" t="str">
        <f>IF($N72="","",VLOOKUP($N72,参加申込書!$E$17:$I$136,3,FALSE))</f>
        <v/>
      </c>
      <c r="F72" s="9" t="str">
        <f>IF($P72="","",VLOOKUP($P72,参加申込書!$K$18:$O$34,5,FALSE))</f>
        <v/>
      </c>
      <c r="G72" s="56" t="str">
        <f>IF($N72="","",VLOOKUP($N72,参加申込書!$E$17:$I$136,5,FALSE))</f>
        <v/>
      </c>
      <c r="H72" s="10" t="str">
        <f>IF($O72="","",VLOOKUP($O72,参加申込書!$E$17:$I$136,2,FALSE))</f>
        <v/>
      </c>
      <c r="I72" s="54"/>
      <c r="J72" s="9" t="str">
        <f>IF($O72="","",VLOOKUP($O72,参加申込書!$E$17:$I$136,3,FALSE))</f>
        <v/>
      </c>
      <c r="K72" s="9" t="str">
        <f>IF($Q72="","",VLOOKUP($Q72,参加申込書!$K$18:$O$34,5,FALSE))</f>
        <v/>
      </c>
      <c r="L72" s="56" t="str">
        <f>IF($O72="","",VLOOKUP($O72,参加申込書!$E$17:$I$136,5,FALSE))</f>
        <v/>
      </c>
      <c r="N72" s="17" t="str">
        <f>IF($D72="","",VLOOKUP($D72,参加申込書!$D$17:$E$136,2,FALSE))</f>
        <v/>
      </c>
      <c r="O72" s="17" t="str">
        <f>IF($I72="","",VLOOKUP($I72,参加申込書!$D$17:$E$136,2,FALSE))</f>
        <v/>
      </c>
      <c r="P72" s="17" t="str">
        <f>IF($N72="","",VLOOKUP($N72,参加申込書!$E$17:$I$136,4,FALSE))</f>
        <v/>
      </c>
      <c r="Q72" s="57" t="str">
        <f>IF($O72="","",VLOOKUP($O72,参加申込書!$E$17:$I$136,4,FALSE))</f>
        <v/>
      </c>
      <c r="R72" s="17">
        <f>IF($P72="",0,VLOOKUP($P72,参加申込書!$K$18:$O$34,3,FALSE))</f>
        <v>0</v>
      </c>
      <c r="S72" s="17">
        <f>IF($Q72="",0,VLOOKUP($Q72,参加申込書!$K$18:$O$34,3,FALSE))</f>
        <v>0</v>
      </c>
      <c r="T72" s="17">
        <f>IF($G72="",0,VLOOKUP($G72,参加申込書!$L$18:$M$34,2,FALSE))</f>
        <v>0</v>
      </c>
      <c r="U72" s="17">
        <f>IF($L72="",0,VLOOKUP($L72,参加申込書!$L$18:$M$34,2,FALSE))</f>
        <v>0</v>
      </c>
      <c r="V72" s="19" t="str">
        <f>IF(単独演武!$D75="","",単独演武!$D75)</f>
        <v/>
      </c>
      <c r="W72" s="14"/>
    </row>
    <row r="73" spans="2:23" ht="18" customHeight="1" x14ac:dyDescent="0.15">
      <c r="B73" s="8">
        <v>12</v>
      </c>
      <c r="C73" s="10" t="str">
        <f>IF($N73="","",VLOOKUP($N73,参加申込書!$E$17:$I$136,2,FALSE))</f>
        <v/>
      </c>
      <c r="D73" s="54"/>
      <c r="E73" s="9" t="str">
        <f>IF($N73="","",VLOOKUP($N73,参加申込書!$E$17:$I$136,3,FALSE))</f>
        <v/>
      </c>
      <c r="F73" s="9" t="str">
        <f>IF($P73="","",VLOOKUP($P73,参加申込書!$K$18:$O$34,5,FALSE))</f>
        <v/>
      </c>
      <c r="G73" s="56" t="str">
        <f>IF($N73="","",VLOOKUP($N73,参加申込書!$E$17:$I$136,5,FALSE))</f>
        <v/>
      </c>
      <c r="H73" s="10" t="str">
        <f>IF($O73="","",VLOOKUP($O73,参加申込書!$E$17:$I$136,2,FALSE))</f>
        <v/>
      </c>
      <c r="I73" s="54"/>
      <c r="J73" s="9" t="str">
        <f>IF($O73="","",VLOOKUP($O73,参加申込書!$E$17:$I$136,3,FALSE))</f>
        <v/>
      </c>
      <c r="K73" s="9" t="str">
        <f>IF($Q73="","",VLOOKUP($Q73,参加申込書!$K$18:$O$34,5,FALSE))</f>
        <v/>
      </c>
      <c r="L73" s="56" t="str">
        <f>IF($O73="","",VLOOKUP($O73,参加申込書!$E$17:$I$136,5,FALSE))</f>
        <v/>
      </c>
      <c r="N73" s="17" t="str">
        <f>IF($D73="","",VLOOKUP($D73,参加申込書!$D$17:$E$136,2,FALSE))</f>
        <v/>
      </c>
      <c r="O73" s="17" t="str">
        <f>IF($I73="","",VLOOKUP($I73,参加申込書!$D$17:$E$136,2,FALSE))</f>
        <v/>
      </c>
      <c r="P73" s="17" t="str">
        <f>IF($N73="","",VLOOKUP($N73,参加申込書!$E$17:$I$136,4,FALSE))</f>
        <v/>
      </c>
      <c r="Q73" s="57" t="str">
        <f>IF($O73="","",VLOOKUP($O73,参加申込書!$E$17:$I$136,4,FALSE))</f>
        <v/>
      </c>
      <c r="R73" s="17">
        <f>IF($P73="",0,VLOOKUP($P73,参加申込書!$K$18:$O$34,3,FALSE))</f>
        <v>0</v>
      </c>
      <c r="S73" s="17">
        <f>IF($Q73="",0,VLOOKUP($Q73,参加申込書!$K$18:$O$34,3,FALSE))</f>
        <v>0</v>
      </c>
      <c r="T73" s="17">
        <f>IF($G73="",0,VLOOKUP($G73,参加申込書!$L$18:$M$34,2,FALSE))</f>
        <v>0</v>
      </c>
      <c r="U73" s="17">
        <f>IF($L73="",0,VLOOKUP($L73,参加申込書!$L$18:$M$34,2,FALSE))</f>
        <v>0</v>
      </c>
      <c r="V73" s="19" t="str">
        <f>IF(単独演武!$D76="","",単独演武!$D76)</f>
        <v/>
      </c>
      <c r="W73" s="14"/>
    </row>
    <row r="74" spans="2:23" ht="18" customHeight="1" x14ac:dyDescent="0.15">
      <c r="B74" s="8">
        <v>13</v>
      </c>
      <c r="C74" s="10" t="str">
        <f>IF($N74="","",VLOOKUP($N74,参加申込書!$E$17:$I$136,2,FALSE))</f>
        <v/>
      </c>
      <c r="D74" s="54"/>
      <c r="E74" s="9" t="str">
        <f>IF($N74="","",VLOOKUP($N74,参加申込書!$E$17:$I$136,3,FALSE))</f>
        <v/>
      </c>
      <c r="F74" s="9" t="str">
        <f>IF($P74="","",VLOOKUP($P74,参加申込書!$K$18:$O$34,5,FALSE))</f>
        <v/>
      </c>
      <c r="G74" s="56" t="str">
        <f>IF($N74="","",VLOOKUP($N74,参加申込書!$E$17:$I$136,5,FALSE))</f>
        <v/>
      </c>
      <c r="H74" s="10" t="str">
        <f>IF($O74="","",VLOOKUP($O74,参加申込書!$E$17:$I$136,2,FALSE))</f>
        <v/>
      </c>
      <c r="I74" s="54"/>
      <c r="J74" s="9" t="str">
        <f>IF($O74="","",VLOOKUP($O74,参加申込書!$E$17:$I$136,3,FALSE))</f>
        <v/>
      </c>
      <c r="K74" s="9" t="str">
        <f>IF($Q74="","",VLOOKUP($Q74,参加申込書!$K$18:$O$34,5,FALSE))</f>
        <v/>
      </c>
      <c r="L74" s="56" t="str">
        <f>IF($O74="","",VLOOKUP($O74,参加申込書!$E$17:$I$136,5,FALSE))</f>
        <v/>
      </c>
      <c r="N74" s="17" t="str">
        <f>IF($D74="","",VLOOKUP($D74,参加申込書!$D$17:$E$136,2,FALSE))</f>
        <v/>
      </c>
      <c r="O74" s="17" t="str">
        <f>IF($I74="","",VLOOKUP($I74,参加申込書!$D$17:$E$136,2,FALSE))</f>
        <v/>
      </c>
      <c r="P74" s="17" t="str">
        <f>IF($N74="","",VLOOKUP($N74,参加申込書!$E$17:$I$136,4,FALSE))</f>
        <v/>
      </c>
      <c r="Q74" s="57" t="str">
        <f>IF($O74="","",VLOOKUP($O74,参加申込書!$E$17:$I$136,4,FALSE))</f>
        <v/>
      </c>
      <c r="R74" s="17">
        <f>IF($P74="",0,VLOOKUP($P74,参加申込書!$K$18:$O$34,3,FALSE))</f>
        <v>0</v>
      </c>
      <c r="S74" s="17">
        <f>IF($Q74="",0,VLOOKUP($Q74,参加申込書!$K$18:$O$34,3,FALSE))</f>
        <v>0</v>
      </c>
      <c r="T74" s="17">
        <f>IF($G74="",0,VLOOKUP($G74,参加申込書!$L$18:$M$34,2,FALSE))</f>
        <v>0</v>
      </c>
      <c r="U74" s="17">
        <f>IF($L74="",0,VLOOKUP($L74,参加申込書!$L$18:$M$34,2,FALSE))</f>
        <v>0</v>
      </c>
      <c r="V74" s="19" t="str">
        <f>IF(単独演武!$D77="","",単独演武!$D77)</f>
        <v/>
      </c>
      <c r="W74" s="14"/>
    </row>
    <row r="75" spans="2:23" ht="18" customHeight="1" x14ac:dyDescent="0.15">
      <c r="B75" s="8">
        <v>14</v>
      </c>
      <c r="C75" s="10" t="str">
        <f>IF($N75="","",VLOOKUP($N75,参加申込書!$E$17:$I$136,2,FALSE))</f>
        <v/>
      </c>
      <c r="D75" s="54"/>
      <c r="E75" s="9" t="str">
        <f>IF($N75="","",VLOOKUP($N75,参加申込書!$E$17:$I$136,3,FALSE))</f>
        <v/>
      </c>
      <c r="F75" s="9" t="str">
        <f>IF($P75="","",VLOOKUP($P75,参加申込書!$K$18:$O$34,5,FALSE))</f>
        <v/>
      </c>
      <c r="G75" s="56" t="str">
        <f>IF($N75="","",VLOOKUP($N75,参加申込書!$E$17:$I$136,5,FALSE))</f>
        <v/>
      </c>
      <c r="H75" s="10" t="str">
        <f>IF($O75="","",VLOOKUP($O75,参加申込書!$E$17:$I$136,2,FALSE))</f>
        <v/>
      </c>
      <c r="I75" s="54"/>
      <c r="J75" s="9" t="str">
        <f>IF($O75="","",VLOOKUP($O75,参加申込書!$E$17:$I$136,3,FALSE))</f>
        <v/>
      </c>
      <c r="K75" s="9" t="str">
        <f>IF($Q75="","",VLOOKUP($Q75,参加申込書!$K$18:$O$34,5,FALSE))</f>
        <v/>
      </c>
      <c r="L75" s="56" t="str">
        <f>IF($O75="","",VLOOKUP($O75,参加申込書!$E$17:$I$136,5,FALSE))</f>
        <v/>
      </c>
      <c r="N75" s="17" t="str">
        <f>IF($D75="","",VLOOKUP($D75,参加申込書!$D$17:$E$136,2,FALSE))</f>
        <v/>
      </c>
      <c r="O75" s="17" t="str">
        <f>IF($I75="","",VLOOKUP($I75,参加申込書!$D$17:$E$136,2,FALSE))</f>
        <v/>
      </c>
      <c r="P75" s="17" t="str">
        <f>IF($N75="","",VLOOKUP($N75,参加申込書!$E$17:$I$136,4,FALSE))</f>
        <v/>
      </c>
      <c r="Q75" s="57" t="str">
        <f>IF($O75="","",VLOOKUP($O75,参加申込書!$E$17:$I$136,4,FALSE))</f>
        <v/>
      </c>
      <c r="R75" s="17">
        <f>IF($P75="",0,VLOOKUP($P75,参加申込書!$K$18:$O$34,3,FALSE))</f>
        <v>0</v>
      </c>
      <c r="S75" s="17">
        <f>IF($Q75="",0,VLOOKUP($Q75,参加申込書!$K$18:$O$34,3,FALSE))</f>
        <v>0</v>
      </c>
      <c r="T75" s="17">
        <f>IF($G75="",0,VLOOKUP($G75,参加申込書!$L$18:$M$34,2,FALSE))</f>
        <v>0</v>
      </c>
      <c r="U75" s="17">
        <f>IF($L75="",0,VLOOKUP($L75,参加申込書!$L$18:$M$34,2,FALSE))</f>
        <v>0</v>
      </c>
      <c r="V75" s="19" t="str">
        <f>IF(単独演武!$D78="","",単独演武!$D78)</f>
        <v/>
      </c>
      <c r="W75" s="14"/>
    </row>
    <row r="76" spans="2:23" ht="18" customHeight="1" x14ac:dyDescent="0.15">
      <c r="B76" s="8">
        <v>15</v>
      </c>
      <c r="C76" s="10" t="str">
        <f>IF($N76="","",VLOOKUP($N76,参加申込書!$E$17:$I$136,2,FALSE))</f>
        <v/>
      </c>
      <c r="D76" s="54"/>
      <c r="E76" s="9" t="str">
        <f>IF($N76="","",VLOOKUP($N76,参加申込書!$E$17:$I$136,3,FALSE))</f>
        <v/>
      </c>
      <c r="F76" s="9" t="str">
        <f>IF($P76="","",VLOOKUP($P76,参加申込書!$K$18:$O$34,5,FALSE))</f>
        <v/>
      </c>
      <c r="G76" s="56" t="str">
        <f>IF($N76="","",VLOOKUP($N76,参加申込書!$E$17:$I$136,5,FALSE))</f>
        <v/>
      </c>
      <c r="H76" s="10" t="str">
        <f>IF($O76="","",VLOOKUP($O76,参加申込書!$E$17:$I$136,2,FALSE))</f>
        <v/>
      </c>
      <c r="I76" s="54"/>
      <c r="J76" s="9" t="str">
        <f>IF($O76="","",VLOOKUP($O76,参加申込書!$E$17:$I$136,3,FALSE))</f>
        <v/>
      </c>
      <c r="K76" s="9" t="str">
        <f>IF($Q76="","",VLOOKUP($Q76,参加申込書!$K$18:$O$34,5,FALSE))</f>
        <v/>
      </c>
      <c r="L76" s="56" t="str">
        <f>IF($O76="","",VLOOKUP($O76,参加申込書!$E$17:$I$136,5,FALSE))</f>
        <v/>
      </c>
      <c r="N76" s="17" t="str">
        <f>IF($D76="","",VLOOKUP($D76,参加申込書!$D$17:$E$136,2,FALSE))</f>
        <v/>
      </c>
      <c r="O76" s="17" t="str">
        <f>IF($I76="","",VLOOKUP($I76,参加申込書!$D$17:$E$136,2,FALSE))</f>
        <v/>
      </c>
      <c r="P76" s="17" t="str">
        <f>IF($N76="","",VLOOKUP($N76,参加申込書!$E$17:$I$136,4,FALSE))</f>
        <v/>
      </c>
      <c r="Q76" s="57" t="str">
        <f>IF($O76="","",VLOOKUP($O76,参加申込書!$E$17:$I$136,4,FALSE))</f>
        <v/>
      </c>
      <c r="R76" s="17">
        <f>IF($P76="",0,VLOOKUP($P76,参加申込書!$K$18:$O$34,3,FALSE))</f>
        <v>0</v>
      </c>
      <c r="S76" s="17">
        <f>IF($Q76="",0,VLOOKUP($Q76,参加申込書!$K$18:$O$34,3,FALSE))</f>
        <v>0</v>
      </c>
      <c r="T76" s="17">
        <f>IF($G76="",0,VLOOKUP($G76,参加申込書!$L$18:$M$34,2,FALSE))</f>
        <v>0</v>
      </c>
      <c r="U76" s="17">
        <f>IF($L76="",0,VLOOKUP($L76,参加申込書!$L$18:$M$34,2,FALSE))</f>
        <v>0</v>
      </c>
      <c r="V76" s="19" t="str">
        <f>IF(単独演武!$D79="","",単独演武!$D79)</f>
        <v/>
      </c>
      <c r="W76" s="14"/>
    </row>
    <row r="77" spans="2:23" ht="18" customHeight="1" x14ac:dyDescent="0.15">
      <c r="B77" s="8">
        <v>16</v>
      </c>
      <c r="C77" s="10" t="str">
        <f>IF($N77="","",VLOOKUP($N77,参加申込書!$E$17:$I$136,2,FALSE))</f>
        <v/>
      </c>
      <c r="D77" s="54"/>
      <c r="E77" s="9" t="str">
        <f>IF($N77="","",VLOOKUP($N77,参加申込書!$E$17:$I$136,3,FALSE))</f>
        <v/>
      </c>
      <c r="F77" s="9" t="str">
        <f>IF($P77="","",VLOOKUP($P77,参加申込書!$K$18:$O$34,5,FALSE))</f>
        <v/>
      </c>
      <c r="G77" s="56" t="str">
        <f>IF($N77="","",VLOOKUP($N77,参加申込書!$E$17:$I$136,5,FALSE))</f>
        <v/>
      </c>
      <c r="H77" s="10" t="str">
        <f>IF($O77="","",VLOOKUP($O77,参加申込書!$E$17:$I$136,2,FALSE))</f>
        <v/>
      </c>
      <c r="I77" s="54"/>
      <c r="J77" s="9" t="str">
        <f>IF($O77="","",VLOOKUP($O77,参加申込書!$E$17:$I$136,3,FALSE))</f>
        <v/>
      </c>
      <c r="K77" s="9" t="str">
        <f>IF($Q77="","",VLOOKUP($Q77,参加申込書!$K$18:$O$34,5,FALSE))</f>
        <v/>
      </c>
      <c r="L77" s="56" t="str">
        <f>IF($O77="","",VLOOKUP($O77,参加申込書!$E$17:$I$136,5,FALSE))</f>
        <v/>
      </c>
      <c r="N77" s="17" t="str">
        <f>IF($D77="","",VLOOKUP($D77,参加申込書!$D$17:$E$136,2,FALSE))</f>
        <v/>
      </c>
      <c r="O77" s="17" t="str">
        <f>IF($I77="","",VLOOKUP($I77,参加申込書!$D$17:$E$136,2,FALSE))</f>
        <v/>
      </c>
      <c r="P77" s="17" t="str">
        <f>IF($N77="","",VLOOKUP($N77,参加申込書!$E$17:$I$136,4,FALSE))</f>
        <v/>
      </c>
      <c r="Q77" s="57" t="str">
        <f>IF($O77="","",VLOOKUP($O77,参加申込書!$E$17:$I$136,4,FALSE))</f>
        <v/>
      </c>
      <c r="R77" s="17">
        <f>IF($P77="",0,VLOOKUP($P77,参加申込書!$K$18:$O$34,3,FALSE))</f>
        <v>0</v>
      </c>
      <c r="S77" s="17">
        <f>IF($Q77="",0,VLOOKUP($Q77,参加申込書!$K$18:$O$34,3,FALSE))</f>
        <v>0</v>
      </c>
      <c r="T77" s="17">
        <f>IF($G77="",0,VLOOKUP($G77,参加申込書!$L$18:$M$34,2,FALSE))</f>
        <v>0</v>
      </c>
      <c r="U77" s="17">
        <f>IF($L77="",0,VLOOKUP($L77,参加申込書!$L$18:$M$34,2,FALSE))</f>
        <v>0</v>
      </c>
      <c r="V77" s="20" t="str">
        <f>IF(単独演武!$D80="","",単独演武!$D80)</f>
        <v/>
      </c>
      <c r="W77" s="14"/>
    </row>
    <row r="78" spans="2:23" ht="18" customHeight="1" x14ac:dyDescent="0.15">
      <c r="N78" s="14"/>
      <c r="O78" s="14"/>
      <c r="P78" s="14"/>
      <c r="Q78" s="14"/>
      <c r="R78" s="14"/>
      <c r="S78" s="14"/>
      <c r="T78" s="14"/>
      <c r="U78" s="14"/>
      <c r="V78" s="63"/>
      <c r="W78" s="14"/>
    </row>
    <row r="79" spans="2:23" ht="18" customHeight="1" x14ac:dyDescent="0.15">
      <c r="N79" s="14"/>
      <c r="O79" s="14"/>
      <c r="P79" s="14"/>
      <c r="Q79" s="14"/>
      <c r="R79" s="14"/>
      <c r="S79" s="14"/>
      <c r="T79" s="14"/>
      <c r="U79" s="14"/>
      <c r="V79" s="58"/>
      <c r="W79" s="14"/>
    </row>
    <row r="80" spans="2:23" ht="18" customHeight="1" x14ac:dyDescent="0.15">
      <c r="N80" s="14"/>
      <c r="O80" s="14"/>
      <c r="P80" s="14"/>
      <c r="Q80" s="14"/>
      <c r="R80" s="14"/>
      <c r="S80" s="14"/>
      <c r="T80" s="14"/>
      <c r="U80" s="14"/>
      <c r="V80" s="58"/>
      <c r="W80" s="14"/>
    </row>
    <row r="81" spans="2:23" ht="27" customHeight="1" x14ac:dyDescent="0.15">
      <c r="B81" s="97" t="s">
        <v>96</v>
      </c>
      <c r="C81" s="97"/>
      <c r="D81" s="97" t="s">
        <v>99</v>
      </c>
      <c r="E81" s="97"/>
      <c r="F81" s="97"/>
      <c r="N81" s="95" t="s">
        <v>88</v>
      </c>
      <c r="O81" s="95"/>
      <c r="P81" s="95" t="s">
        <v>94</v>
      </c>
      <c r="Q81" s="95"/>
      <c r="R81" s="95" t="s">
        <v>53</v>
      </c>
      <c r="S81" s="95"/>
      <c r="T81" s="95" t="s">
        <v>30</v>
      </c>
      <c r="U81" s="95"/>
      <c r="V81" s="58"/>
      <c r="W81" s="14"/>
    </row>
    <row r="82" spans="2:23" ht="18" customHeight="1" x14ac:dyDescent="0.15">
      <c r="B82" s="3" t="s">
        <v>31</v>
      </c>
      <c r="C82" s="4" t="s">
        <v>34</v>
      </c>
      <c r="D82" s="5" t="s">
        <v>35</v>
      </c>
      <c r="E82" s="5" t="s">
        <v>36</v>
      </c>
      <c r="F82" s="5" t="s">
        <v>3</v>
      </c>
      <c r="G82" s="6" t="s">
        <v>37</v>
      </c>
      <c r="H82" s="4" t="s">
        <v>34</v>
      </c>
      <c r="I82" s="7" t="s">
        <v>35</v>
      </c>
      <c r="J82" s="5" t="s">
        <v>36</v>
      </c>
      <c r="K82" s="5" t="s">
        <v>3</v>
      </c>
      <c r="L82" s="6" t="s">
        <v>37</v>
      </c>
      <c r="N82" s="16" t="s">
        <v>32</v>
      </c>
      <c r="O82" s="16" t="s">
        <v>33</v>
      </c>
      <c r="P82" s="16" t="s">
        <v>32</v>
      </c>
      <c r="Q82" s="16" t="s">
        <v>33</v>
      </c>
      <c r="R82" s="16" t="s">
        <v>32</v>
      </c>
      <c r="S82" s="16" t="s">
        <v>33</v>
      </c>
      <c r="T82" s="16" t="s">
        <v>32</v>
      </c>
      <c r="U82" s="16" t="s">
        <v>33</v>
      </c>
      <c r="V82" s="58"/>
      <c r="W82" s="14"/>
    </row>
    <row r="83" spans="2:23" ht="18" customHeight="1" x14ac:dyDescent="0.15">
      <c r="B83" s="8">
        <v>1</v>
      </c>
      <c r="C83" s="10" t="str">
        <f>IF($N83="","",VLOOKUP($N83,参加申込書!$E$17:$I$136,2,FALSE))</f>
        <v/>
      </c>
      <c r="D83" s="54"/>
      <c r="E83" s="9" t="str">
        <f>IF($N83="","",VLOOKUP($N83,参加申込書!$E$17:$I$136,3,FALSE))</f>
        <v/>
      </c>
      <c r="F83" s="9" t="str">
        <f>IF($P83="","",VLOOKUP($P83,参加申込書!$K$18:$O$34,5,FALSE))</f>
        <v/>
      </c>
      <c r="G83" s="56" t="str">
        <f>IF($N83="","",VLOOKUP($N83,参加申込書!$E$17:$I$136,5,FALSE))</f>
        <v/>
      </c>
      <c r="H83" s="10" t="str">
        <f>IF($O83="","",VLOOKUP($O83,参加申込書!$E$17:$I$136,2,FALSE))</f>
        <v/>
      </c>
      <c r="I83" s="54"/>
      <c r="J83" s="9" t="str">
        <f>IF($O83="","",VLOOKUP($O83,参加申込書!$E$17:$I$136,3,FALSE))</f>
        <v/>
      </c>
      <c r="K83" s="9" t="str">
        <f>IF($Q83="","",VLOOKUP($Q83,参加申込書!$K$18:$O$34,5,FALSE))</f>
        <v/>
      </c>
      <c r="L83" s="56" t="str">
        <f>IF($O83="","",VLOOKUP($O83,参加申込書!$E$17:$I$136,5,FALSE))</f>
        <v/>
      </c>
      <c r="N83" s="17" t="str">
        <f>IF($D83="","",VLOOKUP($D83,参加申込書!$D$17:$E$136,2,FALSE))</f>
        <v/>
      </c>
      <c r="O83" s="17" t="str">
        <f>IF($I83="","",VLOOKUP($I83,参加申込書!$D$17:$E$136,2,FALSE))</f>
        <v/>
      </c>
      <c r="P83" s="17" t="str">
        <f>IF($N83="","",VLOOKUP($N83,参加申込書!$E$17:$I$136,4,FALSE))</f>
        <v/>
      </c>
      <c r="Q83" s="57" t="str">
        <f>IF($O83="","",VLOOKUP($O83,参加申込書!$E$17:$I$136,4,FALSE))</f>
        <v/>
      </c>
      <c r="R83" s="17">
        <f>IF($P83="",0,VLOOKUP($P83,参加申込書!$K$18:$O$34,3,FALSE))</f>
        <v>0</v>
      </c>
      <c r="S83" s="17">
        <f>IF($Q83="",0,VLOOKUP($Q83,参加申込書!$K$18:$O$34,3,FALSE))</f>
        <v>0</v>
      </c>
      <c r="T83" s="17">
        <f>IF($G83="",0,VLOOKUP($G83,参加申込書!$L$18:$M$34,2,FALSE))</f>
        <v>0</v>
      </c>
      <c r="U83" s="17">
        <f>IF($L83="",0,VLOOKUP($L83,参加申込書!$L$18:$M$34,2,FALSE))</f>
        <v>0</v>
      </c>
      <c r="V83" s="58"/>
      <c r="W83" s="14"/>
    </row>
    <row r="84" spans="2:23" ht="18" customHeight="1" x14ac:dyDescent="0.15">
      <c r="B84" s="8">
        <v>2</v>
      </c>
      <c r="C84" s="10" t="str">
        <f>IF($N84="","",VLOOKUP($N84,参加申込書!$E$17:$I$136,2,FALSE))</f>
        <v/>
      </c>
      <c r="D84" s="54"/>
      <c r="E84" s="9" t="str">
        <f>IF($N84="","",VLOOKUP($N84,参加申込書!$E$17:$I$136,3,FALSE))</f>
        <v/>
      </c>
      <c r="F84" s="9" t="str">
        <f>IF($P84="","",VLOOKUP($P84,参加申込書!$K$18:$O$34,5,FALSE))</f>
        <v/>
      </c>
      <c r="G84" s="56" t="str">
        <f>IF($N84="","",VLOOKUP($N84,参加申込書!$E$17:$I$136,5,FALSE))</f>
        <v/>
      </c>
      <c r="H84" s="10" t="str">
        <f>IF($O84="","",VLOOKUP($O84,参加申込書!$E$17:$I$136,2,FALSE))</f>
        <v/>
      </c>
      <c r="I84" s="54"/>
      <c r="J84" s="9" t="str">
        <f>IF($O84="","",VLOOKUP($O84,参加申込書!$E$17:$I$136,3,FALSE))</f>
        <v/>
      </c>
      <c r="K84" s="9" t="str">
        <f>IF($Q84="","",VLOOKUP($Q84,参加申込書!$K$18:$O$34,5,FALSE))</f>
        <v/>
      </c>
      <c r="L84" s="56" t="str">
        <f>IF($O84="","",VLOOKUP($O84,参加申込書!$E$17:$I$136,5,FALSE))</f>
        <v/>
      </c>
      <c r="N84" s="17" t="str">
        <f>IF($D84="","",VLOOKUP($D84,参加申込書!$D$17:$E$136,2,FALSE))</f>
        <v/>
      </c>
      <c r="O84" s="17" t="str">
        <f>IF($I84="","",VLOOKUP($I84,参加申込書!$D$17:$E$136,2,FALSE))</f>
        <v/>
      </c>
      <c r="P84" s="17" t="str">
        <f>IF($N84="","",VLOOKUP($N84,参加申込書!$E$17:$I$136,4,FALSE))</f>
        <v/>
      </c>
      <c r="Q84" s="57" t="str">
        <f>IF($O84="","",VLOOKUP($O84,参加申込書!$E$17:$I$136,4,FALSE))</f>
        <v/>
      </c>
      <c r="R84" s="17">
        <f>IF($P84="",0,VLOOKUP($P84,参加申込書!$K$18:$O$34,3,FALSE))</f>
        <v>0</v>
      </c>
      <c r="S84" s="17">
        <f>IF($Q84="",0,VLOOKUP($Q84,参加申込書!$K$18:$O$34,3,FALSE))</f>
        <v>0</v>
      </c>
      <c r="T84" s="17">
        <f>IF($G84="",0,VLOOKUP($G84,参加申込書!$L$18:$M$34,2,FALSE))</f>
        <v>0</v>
      </c>
      <c r="U84" s="17">
        <f>IF($L84="",0,VLOOKUP($L84,参加申込書!$L$18:$M$34,2,FALSE))</f>
        <v>0</v>
      </c>
      <c r="V84" s="58"/>
      <c r="W84" s="14"/>
    </row>
    <row r="85" spans="2:23" ht="18" customHeight="1" x14ac:dyDescent="0.15">
      <c r="B85" s="8">
        <v>3</v>
      </c>
      <c r="C85" s="10" t="str">
        <f>IF($N85="","",VLOOKUP($N85,参加申込書!$E$17:$I$136,2,FALSE))</f>
        <v/>
      </c>
      <c r="D85" s="54"/>
      <c r="E85" s="9" t="str">
        <f>IF($N85="","",VLOOKUP($N85,参加申込書!$E$17:$I$136,3,FALSE))</f>
        <v/>
      </c>
      <c r="F85" s="9" t="str">
        <f>IF($P85="","",VLOOKUP($P85,参加申込書!$K$18:$O$34,5,FALSE))</f>
        <v/>
      </c>
      <c r="G85" s="56" t="str">
        <f>IF($N85="","",VLOOKUP($N85,参加申込書!$E$17:$I$136,5,FALSE))</f>
        <v/>
      </c>
      <c r="H85" s="10" t="str">
        <f>IF($O85="","",VLOOKUP($O85,参加申込書!$E$17:$I$136,2,FALSE))</f>
        <v/>
      </c>
      <c r="I85" s="54"/>
      <c r="J85" s="9" t="str">
        <f>IF($O85="","",VLOOKUP($O85,参加申込書!$E$17:$I$136,3,FALSE))</f>
        <v/>
      </c>
      <c r="K85" s="9" t="str">
        <f>IF($Q85="","",VLOOKUP($Q85,参加申込書!$K$18:$O$34,5,FALSE))</f>
        <v/>
      </c>
      <c r="L85" s="56" t="str">
        <f>IF($O85="","",VLOOKUP($O85,参加申込書!$E$17:$I$136,5,FALSE))</f>
        <v/>
      </c>
      <c r="N85" s="17" t="str">
        <f>IF($D85="","",VLOOKUP($D85,参加申込書!$D$17:$E$136,2,FALSE))</f>
        <v/>
      </c>
      <c r="O85" s="17" t="str">
        <f>IF($I85="","",VLOOKUP($I85,参加申込書!$D$17:$E$136,2,FALSE))</f>
        <v/>
      </c>
      <c r="P85" s="17" t="str">
        <f>IF($N85="","",VLOOKUP($N85,参加申込書!$E$17:$I$136,4,FALSE))</f>
        <v/>
      </c>
      <c r="Q85" s="57" t="str">
        <f>IF($O85="","",VLOOKUP($O85,参加申込書!$E$17:$I$136,4,FALSE))</f>
        <v/>
      </c>
      <c r="R85" s="17">
        <f>IF($P85="",0,VLOOKUP($P85,参加申込書!$K$18:$O$34,3,FALSE))</f>
        <v>0</v>
      </c>
      <c r="S85" s="17">
        <f>IF($Q85="",0,VLOOKUP($Q85,参加申込書!$K$18:$O$34,3,FALSE))</f>
        <v>0</v>
      </c>
      <c r="T85" s="17">
        <f>IF($G85="",0,VLOOKUP($G85,参加申込書!$L$18:$M$34,2,FALSE))</f>
        <v>0</v>
      </c>
      <c r="U85" s="17">
        <f>IF($L85="",0,VLOOKUP($L85,参加申込書!$L$18:$M$34,2,FALSE))</f>
        <v>0</v>
      </c>
      <c r="V85" s="58"/>
      <c r="W85" s="14"/>
    </row>
    <row r="86" spans="2:23" ht="18" customHeight="1" x14ac:dyDescent="0.15">
      <c r="B86" s="8">
        <v>4</v>
      </c>
      <c r="C86" s="10" t="str">
        <f>IF($N86="","",VLOOKUP($N86,参加申込書!$E$17:$I$136,2,FALSE))</f>
        <v/>
      </c>
      <c r="D86" s="54"/>
      <c r="E86" s="9" t="str">
        <f>IF($N86="","",VLOOKUP($N86,参加申込書!$E$17:$I$136,3,FALSE))</f>
        <v/>
      </c>
      <c r="F86" s="9" t="str">
        <f>IF($P86="","",VLOOKUP($P86,参加申込書!$K$18:$O$34,5,FALSE))</f>
        <v/>
      </c>
      <c r="G86" s="56" t="str">
        <f>IF($N86="","",VLOOKUP($N86,参加申込書!$E$17:$I$136,5,FALSE))</f>
        <v/>
      </c>
      <c r="H86" s="10" t="str">
        <f>IF($O86="","",VLOOKUP($O86,参加申込書!$E$17:$I$136,2,FALSE))</f>
        <v/>
      </c>
      <c r="I86" s="54"/>
      <c r="J86" s="9" t="str">
        <f>IF($O86="","",VLOOKUP($O86,参加申込書!$E$17:$I$136,3,FALSE))</f>
        <v/>
      </c>
      <c r="K86" s="9" t="str">
        <f>IF($Q86="","",VLOOKUP($Q86,参加申込書!$K$18:$O$34,5,FALSE))</f>
        <v/>
      </c>
      <c r="L86" s="56" t="str">
        <f>IF($O86="","",VLOOKUP($O86,参加申込書!$E$17:$I$136,5,FALSE))</f>
        <v/>
      </c>
      <c r="N86" s="17" t="str">
        <f>IF($D86="","",VLOOKUP($D86,参加申込書!$D$17:$E$136,2,FALSE))</f>
        <v/>
      </c>
      <c r="O86" s="17" t="str">
        <f>IF($I86="","",VLOOKUP($I86,参加申込書!$D$17:$E$136,2,FALSE))</f>
        <v/>
      </c>
      <c r="P86" s="17" t="str">
        <f>IF($N86="","",VLOOKUP($N86,参加申込書!$E$17:$I$136,4,FALSE))</f>
        <v/>
      </c>
      <c r="Q86" s="57" t="str">
        <f>IF($O86="","",VLOOKUP($O86,参加申込書!$E$17:$I$136,4,FALSE))</f>
        <v/>
      </c>
      <c r="R86" s="17">
        <f>IF($P86="",0,VLOOKUP($P86,参加申込書!$K$18:$O$34,3,FALSE))</f>
        <v>0</v>
      </c>
      <c r="S86" s="17">
        <f>IF($Q86="",0,VLOOKUP($Q86,参加申込書!$K$18:$O$34,3,FALSE))</f>
        <v>0</v>
      </c>
      <c r="T86" s="17">
        <f>IF($G86="",0,VLOOKUP($G86,参加申込書!$L$18:$M$34,2,FALSE))</f>
        <v>0</v>
      </c>
      <c r="U86" s="17">
        <f>IF($L86="",0,VLOOKUP($L86,参加申込書!$L$18:$M$34,2,FALSE))</f>
        <v>0</v>
      </c>
      <c r="V86" s="58"/>
      <c r="W86" s="14"/>
    </row>
    <row r="87" spans="2:23" ht="18" customHeight="1" x14ac:dyDescent="0.15">
      <c r="B87" s="8">
        <v>5</v>
      </c>
      <c r="C87" s="10" t="str">
        <f>IF($N87="","",VLOOKUP($N87,参加申込書!$E$17:$I$136,2,FALSE))</f>
        <v/>
      </c>
      <c r="D87" s="54"/>
      <c r="E87" s="9" t="str">
        <f>IF($N87="","",VLOOKUP($N87,参加申込書!$E$17:$I$136,3,FALSE))</f>
        <v/>
      </c>
      <c r="F87" s="9" t="str">
        <f>IF($P87="","",VLOOKUP($P87,参加申込書!$K$18:$O$34,5,FALSE))</f>
        <v/>
      </c>
      <c r="G87" s="56" t="str">
        <f>IF($N87="","",VLOOKUP($N87,参加申込書!$E$17:$I$136,5,FALSE))</f>
        <v/>
      </c>
      <c r="H87" s="10" t="str">
        <f>IF($O87="","",VLOOKUP($O87,参加申込書!$E$17:$I$136,2,FALSE))</f>
        <v/>
      </c>
      <c r="I87" s="54"/>
      <c r="J87" s="9" t="str">
        <f>IF($O87="","",VLOOKUP($O87,参加申込書!$E$17:$I$136,3,FALSE))</f>
        <v/>
      </c>
      <c r="K87" s="9" t="str">
        <f>IF($Q87="","",VLOOKUP($Q87,参加申込書!$K$18:$O$34,5,FALSE))</f>
        <v/>
      </c>
      <c r="L87" s="56" t="str">
        <f>IF($O87="","",VLOOKUP($O87,参加申込書!$E$17:$I$136,5,FALSE))</f>
        <v/>
      </c>
      <c r="N87" s="17" t="str">
        <f>IF($D87="","",VLOOKUP($D87,参加申込書!$D$17:$E$136,2,FALSE))</f>
        <v/>
      </c>
      <c r="O87" s="17" t="str">
        <f>IF($I87="","",VLOOKUP($I87,参加申込書!$D$17:$E$136,2,FALSE))</f>
        <v/>
      </c>
      <c r="P87" s="17" t="str">
        <f>IF($N87="","",VLOOKUP($N87,参加申込書!$E$17:$I$136,4,FALSE))</f>
        <v/>
      </c>
      <c r="Q87" s="57" t="str">
        <f>IF($O87="","",VLOOKUP($O87,参加申込書!$E$17:$I$136,4,FALSE))</f>
        <v/>
      </c>
      <c r="R87" s="17">
        <f>IF($P87="",0,VLOOKUP($P87,参加申込書!$K$18:$O$34,3,FALSE))</f>
        <v>0</v>
      </c>
      <c r="S87" s="17">
        <f>IF($Q87="",0,VLOOKUP($Q87,参加申込書!$K$18:$O$34,3,FALSE))</f>
        <v>0</v>
      </c>
      <c r="T87" s="17">
        <f>IF($G87="",0,VLOOKUP($G87,参加申込書!$L$18:$M$34,2,FALSE))</f>
        <v>0</v>
      </c>
      <c r="U87" s="17">
        <f>IF($L87="",0,VLOOKUP($L87,参加申込書!$L$18:$M$34,2,FALSE))</f>
        <v>0</v>
      </c>
      <c r="V87" s="58"/>
      <c r="W87" s="14"/>
    </row>
    <row r="88" spans="2:23" ht="18" customHeight="1" x14ac:dyDescent="0.15">
      <c r="B88" s="8">
        <v>6</v>
      </c>
      <c r="C88" s="10" t="str">
        <f>IF($N88="","",VLOOKUP($N88,参加申込書!$E$17:$I$136,2,FALSE))</f>
        <v/>
      </c>
      <c r="D88" s="54"/>
      <c r="E88" s="9" t="str">
        <f>IF($N88="","",VLOOKUP($N88,参加申込書!$E$17:$I$136,3,FALSE))</f>
        <v/>
      </c>
      <c r="F88" s="9" t="str">
        <f>IF($P88="","",VLOOKUP($P88,参加申込書!$K$18:$O$34,5,FALSE))</f>
        <v/>
      </c>
      <c r="G88" s="56" t="str">
        <f>IF($N88="","",VLOOKUP($N88,参加申込書!$E$17:$I$136,5,FALSE))</f>
        <v/>
      </c>
      <c r="H88" s="10" t="str">
        <f>IF($O88="","",VLOOKUP($O88,参加申込書!$E$17:$I$136,2,FALSE))</f>
        <v/>
      </c>
      <c r="I88" s="54"/>
      <c r="J88" s="9" t="str">
        <f>IF($O88="","",VLOOKUP($O88,参加申込書!$E$17:$I$136,3,FALSE))</f>
        <v/>
      </c>
      <c r="K88" s="9" t="str">
        <f>IF($Q88="","",VLOOKUP($Q88,参加申込書!$K$18:$O$34,5,FALSE))</f>
        <v/>
      </c>
      <c r="L88" s="56" t="str">
        <f>IF($O88="","",VLOOKUP($O88,参加申込書!$E$17:$I$136,5,FALSE))</f>
        <v/>
      </c>
      <c r="N88" s="17" t="str">
        <f>IF($D88="","",VLOOKUP($D88,参加申込書!$D$17:$E$136,2,FALSE))</f>
        <v/>
      </c>
      <c r="O88" s="17" t="str">
        <f>IF($I88="","",VLOOKUP($I88,参加申込書!$D$17:$E$136,2,FALSE))</f>
        <v/>
      </c>
      <c r="P88" s="17" t="str">
        <f>IF($N88="","",VLOOKUP($N88,参加申込書!$E$17:$I$136,4,FALSE))</f>
        <v/>
      </c>
      <c r="Q88" s="57" t="str">
        <f>IF($O88="","",VLOOKUP($O88,参加申込書!$E$17:$I$136,4,FALSE))</f>
        <v/>
      </c>
      <c r="R88" s="17">
        <f>IF($P88="",0,VLOOKUP($P88,参加申込書!$K$18:$O$34,3,FALSE))</f>
        <v>0</v>
      </c>
      <c r="S88" s="17">
        <f>IF($Q88="",0,VLOOKUP($Q88,参加申込書!$K$18:$O$34,3,FALSE))</f>
        <v>0</v>
      </c>
      <c r="T88" s="17">
        <f>IF($G88="",0,VLOOKUP($G88,参加申込書!$L$18:$M$34,2,FALSE))</f>
        <v>0</v>
      </c>
      <c r="U88" s="17">
        <f>IF($L88="",0,VLOOKUP($L88,参加申込書!$L$18:$M$34,2,FALSE))</f>
        <v>0</v>
      </c>
      <c r="V88" s="58"/>
      <c r="W88" s="14"/>
    </row>
    <row r="89" spans="2:23" ht="18" customHeight="1" x14ac:dyDescent="0.15">
      <c r="B89" s="8">
        <v>7</v>
      </c>
      <c r="C89" s="10" t="str">
        <f>IF($N89="","",VLOOKUP($N89,参加申込書!$E$17:$I$136,2,FALSE))</f>
        <v/>
      </c>
      <c r="D89" s="54"/>
      <c r="E89" s="9" t="str">
        <f>IF($N89="","",VLOOKUP($N89,参加申込書!$E$17:$I$136,3,FALSE))</f>
        <v/>
      </c>
      <c r="F89" s="9" t="str">
        <f>IF($P89="","",VLOOKUP($P89,参加申込書!$K$18:$O$34,5,FALSE))</f>
        <v/>
      </c>
      <c r="G89" s="56" t="str">
        <f>IF($N89="","",VLOOKUP($N89,参加申込書!$E$17:$I$136,5,FALSE))</f>
        <v/>
      </c>
      <c r="H89" s="10" t="str">
        <f>IF($O89="","",VLOOKUP($O89,参加申込書!$E$17:$I$136,2,FALSE))</f>
        <v/>
      </c>
      <c r="I89" s="54"/>
      <c r="J89" s="9" t="str">
        <f>IF($O89="","",VLOOKUP($O89,参加申込書!$E$17:$I$136,3,FALSE))</f>
        <v/>
      </c>
      <c r="K89" s="9" t="str">
        <f>IF($Q89="","",VLOOKUP($Q89,参加申込書!$K$18:$O$34,5,FALSE))</f>
        <v/>
      </c>
      <c r="L89" s="56" t="str">
        <f>IF($O89="","",VLOOKUP($O89,参加申込書!$E$17:$I$136,5,FALSE))</f>
        <v/>
      </c>
      <c r="N89" s="17" t="str">
        <f>IF($D89="","",VLOOKUP($D89,参加申込書!$D$17:$E$136,2,FALSE))</f>
        <v/>
      </c>
      <c r="O89" s="17" t="str">
        <f>IF($I89="","",VLOOKUP($I89,参加申込書!$D$17:$E$136,2,FALSE))</f>
        <v/>
      </c>
      <c r="P89" s="17" t="str">
        <f>IF($N89="","",VLOOKUP($N89,参加申込書!$E$17:$I$136,4,FALSE))</f>
        <v/>
      </c>
      <c r="Q89" s="57" t="str">
        <f>IF($O89="","",VLOOKUP($O89,参加申込書!$E$17:$I$136,4,FALSE))</f>
        <v/>
      </c>
      <c r="R89" s="17">
        <f>IF($P89="",0,VLOOKUP($P89,参加申込書!$K$18:$O$34,3,FALSE))</f>
        <v>0</v>
      </c>
      <c r="S89" s="17">
        <f>IF($Q89="",0,VLOOKUP($Q89,参加申込書!$K$18:$O$34,3,FALSE))</f>
        <v>0</v>
      </c>
      <c r="T89" s="17">
        <f>IF($G89="",0,VLOOKUP($G89,参加申込書!$L$18:$M$34,2,FALSE))</f>
        <v>0</v>
      </c>
      <c r="U89" s="17">
        <f>IF($L89="",0,VLOOKUP($L89,参加申込書!$L$18:$M$34,2,FALSE))</f>
        <v>0</v>
      </c>
      <c r="V89" s="58"/>
      <c r="W89" s="14"/>
    </row>
    <row r="90" spans="2:23" ht="18" customHeight="1" x14ac:dyDescent="0.15">
      <c r="B90" s="8">
        <v>8</v>
      </c>
      <c r="C90" s="10" t="str">
        <f>IF($N90="","",VLOOKUP($N90,参加申込書!$E$17:$I$136,2,FALSE))</f>
        <v/>
      </c>
      <c r="D90" s="54"/>
      <c r="E90" s="9" t="str">
        <f>IF($N90="","",VLOOKUP($N90,参加申込書!$E$17:$I$136,3,FALSE))</f>
        <v/>
      </c>
      <c r="F90" s="9" t="str">
        <f>IF($P90="","",VLOOKUP($P90,参加申込書!$K$18:$O$34,5,FALSE))</f>
        <v/>
      </c>
      <c r="G90" s="56" t="str">
        <f>IF($N90="","",VLOOKUP($N90,参加申込書!$E$17:$I$136,5,FALSE))</f>
        <v/>
      </c>
      <c r="H90" s="10" t="str">
        <f>IF($O90="","",VLOOKUP($O90,参加申込書!$E$17:$I$136,2,FALSE))</f>
        <v/>
      </c>
      <c r="I90" s="54"/>
      <c r="J90" s="9" t="str">
        <f>IF($O90="","",VLOOKUP($O90,参加申込書!$E$17:$I$136,3,FALSE))</f>
        <v/>
      </c>
      <c r="K90" s="9" t="str">
        <f>IF($Q90="","",VLOOKUP($Q90,参加申込書!$K$18:$O$34,5,FALSE))</f>
        <v/>
      </c>
      <c r="L90" s="56" t="str">
        <f>IF($O90="","",VLOOKUP($O90,参加申込書!$E$17:$I$136,5,FALSE))</f>
        <v/>
      </c>
      <c r="N90" s="17" t="str">
        <f>IF($D90="","",VLOOKUP($D90,参加申込書!$D$17:$E$136,2,FALSE))</f>
        <v/>
      </c>
      <c r="O90" s="17" t="str">
        <f>IF($I90="","",VLOOKUP($I90,参加申込書!$D$17:$E$136,2,FALSE))</f>
        <v/>
      </c>
      <c r="P90" s="17" t="str">
        <f>IF($N90="","",VLOOKUP($N90,参加申込書!$E$17:$I$136,4,FALSE))</f>
        <v/>
      </c>
      <c r="Q90" s="57" t="str">
        <f>IF($O90="","",VLOOKUP($O90,参加申込書!$E$17:$I$136,4,FALSE))</f>
        <v/>
      </c>
      <c r="R90" s="17">
        <f>IF($P90="",0,VLOOKUP($P90,参加申込書!$K$18:$O$34,3,FALSE))</f>
        <v>0</v>
      </c>
      <c r="S90" s="17">
        <f>IF($Q90="",0,VLOOKUP($Q90,参加申込書!$K$18:$O$34,3,FALSE))</f>
        <v>0</v>
      </c>
      <c r="T90" s="17">
        <f>IF($G90="",0,VLOOKUP($G90,参加申込書!$L$18:$M$34,2,FALSE))</f>
        <v>0</v>
      </c>
      <c r="U90" s="17">
        <f>IF($L90="",0,VLOOKUP($L90,参加申込書!$L$18:$M$34,2,FALSE))</f>
        <v>0</v>
      </c>
      <c r="V90" s="58"/>
      <c r="W90" s="14"/>
    </row>
  </sheetData>
  <sheetProtection sheet="1" objects="1" scenarios="1"/>
  <protectedRanges>
    <protectedRange sqref="D7:D22 D28:D43 D49:D56 I49:I56 D62:D77 I62:I77 D83:D90 I83:I90 I7:I22 I28:I43" name="範囲1"/>
  </protectedRanges>
  <mergeCells count="33">
    <mergeCell ref="R5:S5"/>
    <mergeCell ref="R60:S60"/>
    <mergeCell ref="T60:U60"/>
    <mergeCell ref="R81:S81"/>
    <mergeCell ref="T81:U81"/>
    <mergeCell ref="T5:U5"/>
    <mergeCell ref="R26:S26"/>
    <mergeCell ref="T26:U26"/>
    <mergeCell ref="R47:S47"/>
    <mergeCell ref="T47:U47"/>
    <mergeCell ref="B4:L4"/>
    <mergeCell ref="B5:C5"/>
    <mergeCell ref="D5:F5"/>
    <mergeCell ref="N5:O5"/>
    <mergeCell ref="B47:C47"/>
    <mergeCell ref="D47:F47"/>
    <mergeCell ref="N47:O47"/>
    <mergeCell ref="V5:W5"/>
    <mergeCell ref="V6:W6"/>
    <mergeCell ref="B81:C81"/>
    <mergeCell ref="D81:F81"/>
    <mergeCell ref="N81:O81"/>
    <mergeCell ref="P81:Q81"/>
    <mergeCell ref="B26:C26"/>
    <mergeCell ref="D26:F26"/>
    <mergeCell ref="N26:O26"/>
    <mergeCell ref="B60:C60"/>
    <mergeCell ref="D60:F60"/>
    <mergeCell ref="N60:O60"/>
    <mergeCell ref="P5:Q5"/>
    <mergeCell ref="P26:Q26"/>
    <mergeCell ref="P47:Q47"/>
    <mergeCell ref="P60:Q60"/>
  </mergeCells>
  <phoneticPr fontId="2"/>
  <conditionalFormatting sqref="D7:D22 D28:D43 D49:D56 I49:I56 D62:D77 I62:I77 D83:D90 I83:I90 V7:W30 V62:V77 I7:I22 I28:I43">
    <cfRule type="duplicateValues" dxfId="17" priority="13"/>
  </conditionalFormatting>
  <conditionalFormatting sqref="G7">
    <cfRule type="expression" dxfId="16" priority="12">
      <formula>$T7&gt;3</formula>
    </cfRule>
  </conditionalFormatting>
  <conditionalFormatting sqref="G8:G22">
    <cfRule type="expression" dxfId="15" priority="11">
      <formula>$T8&gt;3</formula>
    </cfRule>
  </conditionalFormatting>
  <conditionalFormatting sqref="L7">
    <cfRule type="expression" dxfId="14" priority="10">
      <formula>$U7&gt;3</formula>
    </cfRule>
  </conditionalFormatting>
  <conditionalFormatting sqref="L8:L22">
    <cfRule type="expression" dxfId="13" priority="9">
      <formula>$U8&gt;3</formula>
    </cfRule>
  </conditionalFormatting>
  <conditionalFormatting sqref="F7">
    <cfRule type="expression" dxfId="12" priority="8">
      <formula>$R7&gt;8</formula>
    </cfRule>
  </conditionalFormatting>
  <conditionalFormatting sqref="F49:F56 F28:F43 F8:F22">
    <cfRule type="expression" dxfId="11" priority="7">
      <formula>$R8&gt;8</formula>
    </cfRule>
  </conditionalFormatting>
  <conditionalFormatting sqref="K7">
    <cfRule type="expression" dxfId="10" priority="6">
      <formula>$S7&gt;8</formula>
    </cfRule>
  </conditionalFormatting>
  <conditionalFormatting sqref="K49:K56 K28:K43 K8:K22">
    <cfRule type="expression" dxfId="9" priority="5">
      <formula>$S8&gt;8</formula>
    </cfRule>
  </conditionalFormatting>
  <conditionalFormatting sqref="G28">
    <cfRule type="expression" dxfId="8" priority="4">
      <formula>$T28&gt;6</formula>
    </cfRule>
  </conditionalFormatting>
  <conditionalFormatting sqref="G29:G43">
    <cfRule type="expression" dxfId="7" priority="3">
      <formula>$T29&gt;6</formula>
    </cfRule>
  </conditionalFormatting>
  <conditionalFormatting sqref="L28">
    <cfRule type="expression" dxfId="6" priority="2">
      <formula>$U28&gt;6</formula>
    </cfRule>
  </conditionalFormatting>
  <conditionalFormatting sqref="L29:L43">
    <cfRule type="expression" dxfId="5" priority="1">
      <formula>$U29&gt;6</formula>
    </cfRule>
  </conditionalFormatting>
  <pageMargins left="0.59055118110236227" right="0.39370078740157483" top="0.59055118110236227" bottom="0.39370078740157483" header="0" footer="0"/>
  <pageSetup paperSize="9" scale="75" orientation="portrait" r:id="rId1"/>
  <rowBreaks count="1" manualBreakCount="1">
    <brk id="59" min="1" max="11"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参加申込書!$D$16:$D$136</xm:f>
          </x14:formula1>
          <xm:sqref>D7:D22 I7:I22 I83:I90 D83:D90 D49:D56 I49:I56 I62:I77 D62:D77 D28:D43 I28:I43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B135"/>
  <sheetViews>
    <sheetView workbookViewId="0">
      <selection activeCell="E7" sqref="E7"/>
    </sheetView>
  </sheetViews>
  <sheetFormatPr defaultRowHeight="13.5" x14ac:dyDescent="0.15"/>
  <cols>
    <col min="1" max="1" width="5.625" customWidth="1"/>
    <col min="2" max="2" width="4.625" customWidth="1"/>
    <col min="3" max="3" width="18.625" customWidth="1"/>
    <col min="4" max="4" width="15.625" customWidth="1"/>
    <col min="5" max="5" width="12.625" customWidth="1"/>
    <col min="6" max="8" width="5.625" customWidth="1"/>
    <col min="9" max="14" width="11.125" hidden="1" customWidth="1"/>
    <col min="16" max="16" width="4.625" customWidth="1"/>
    <col min="17" max="17" width="18.625" customWidth="1"/>
    <col min="18" max="18" width="15.625" customWidth="1"/>
    <col min="19" max="19" width="12.625" customWidth="1"/>
    <col min="20" max="21" width="5.625" customWidth="1"/>
    <col min="22" max="23" width="4.625" customWidth="1"/>
    <col min="24" max="24" width="18.625" customWidth="1"/>
    <col min="25" max="25" width="15.625" customWidth="1"/>
    <col min="26" max="26" width="12.625" customWidth="1"/>
    <col min="27" max="28" width="5.625" customWidth="1"/>
  </cols>
  <sheetData>
    <row r="1" spans="2:14" ht="18" customHeight="1" x14ac:dyDescent="0.15">
      <c r="C1" s="2" t="s">
        <v>103</v>
      </c>
      <c r="I1" s="14"/>
      <c r="J1" s="14"/>
      <c r="K1" s="14"/>
      <c r="L1" s="14"/>
      <c r="M1" s="14"/>
      <c r="N1" s="14"/>
    </row>
    <row r="2" spans="2:14" ht="12.75" customHeight="1" x14ac:dyDescent="0.15">
      <c r="B2" s="47"/>
      <c r="C2" s="61" t="s">
        <v>111</v>
      </c>
      <c r="I2" s="14"/>
      <c r="J2" s="14"/>
      <c r="K2" s="14"/>
      <c r="L2" s="14"/>
      <c r="M2" s="14"/>
      <c r="N2" s="14"/>
    </row>
    <row r="3" spans="2:14" ht="18" customHeight="1" x14ac:dyDescent="0.15">
      <c r="C3" s="62" t="s">
        <v>112</v>
      </c>
      <c r="I3" s="14"/>
      <c r="J3" s="14"/>
      <c r="K3" s="14"/>
      <c r="L3" s="14"/>
      <c r="M3" s="14"/>
      <c r="N3" s="14"/>
    </row>
    <row r="4" spans="2:14" ht="18" customHeight="1" x14ac:dyDescent="0.15">
      <c r="B4" s="99" t="str">
        <f>参加申込書!B1</f>
        <v>第41回新潟県スポーツ少年団競技別交流大会　第38回少林寺拳法大会</v>
      </c>
      <c r="C4" s="99"/>
      <c r="D4" s="99"/>
      <c r="E4" s="99"/>
      <c r="F4" s="99"/>
      <c r="G4" s="99"/>
      <c r="I4" s="14"/>
      <c r="J4" s="14"/>
      <c r="K4" s="14"/>
      <c r="L4" s="14"/>
      <c r="M4" s="14"/>
      <c r="N4" s="14"/>
    </row>
    <row r="5" spans="2:14" ht="27" customHeight="1" x14ac:dyDescent="0.15">
      <c r="B5" s="97" t="s">
        <v>100</v>
      </c>
      <c r="C5" s="97"/>
      <c r="D5" s="97" t="s">
        <v>90</v>
      </c>
      <c r="E5" s="97"/>
      <c r="F5" s="97"/>
      <c r="I5" s="55" t="s">
        <v>88</v>
      </c>
      <c r="J5" s="55" t="s">
        <v>94</v>
      </c>
      <c r="K5" s="55" t="s">
        <v>53</v>
      </c>
      <c r="L5" s="55" t="s">
        <v>30</v>
      </c>
      <c r="M5" s="95" t="s">
        <v>56</v>
      </c>
      <c r="N5" s="95"/>
    </row>
    <row r="6" spans="2:14" ht="18" customHeight="1" x14ac:dyDescent="0.15">
      <c r="B6" s="3" t="s">
        <v>31</v>
      </c>
      <c r="C6" s="4" t="s">
        <v>34</v>
      </c>
      <c r="D6" s="5" t="s">
        <v>35</v>
      </c>
      <c r="E6" s="5" t="s">
        <v>36</v>
      </c>
      <c r="F6" s="5" t="s">
        <v>3</v>
      </c>
      <c r="G6" s="6" t="s">
        <v>37</v>
      </c>
      <c r="I6" s="16" t="s">
        <v>32</v>
      </c>
      <c r="J6" s="16" t="s">
        <v>32</v>
      </c>
      <c r="K6" s="16" t="s">
        <v>32</v>
      </c>
      <c r="L6" s="16" t="s">
        <v>32</v>
      </c>
      <c r="M6" s="16" t="s">
        <v>32</v>
      </c>
      <c r="N6" s="16" t="s">
        <v>33</v>
      </c>
    </row>
    <row r="7" spans="2:14" ht="18" customHeight="1" x14ac:dyDescent="0.15">
      <c r="B7" s="8">
        <v>1</v>
      </c>
      <c r="C7" s="10" t="str">
        <f>IF($I7="","",VLOOKUP($I7,参加申込書!$E$17:$I$136,2,FALSE))</f>
        <v/>
      </c>
      <c r="D7" s="54"/>
      <c r="E7" s="9" t="str">
        <f>IF($I7="","",VLOOKUP($I7,参加申込書!$E$17:$I$136,3,FALSE))</f>
        <v/>
      </c>
      <c r="F7" s="9" t="str">
        <f>IF($J7="","",VLOOKUP($J7,参加申込書!$K$18:$O$34,4,FALSE))</f>
        <v/>
      </c>
      <c r="G7" s="56" t="str">
        <f>IF($I7="","",VLOOKUP($I7,参加申込書!$E$17:$I$136,5,FALSE))</f>
        <v/>
      </c>
      <c r="I7" s="17" t="str">
        <f>IF($D7="","",VLOOKUP($D7,参加申込書!$D$17:$E$136,2,FALSE))</f>
        <v/>
      </c>
      <c r="J7" s="17" t="str">
        <f>IF($I7="","",VLOOKUP($I7,参加申込書!$E$17:$I$136,4,FALSE))</f>
        <v/>
      </c>
      <c r="K7" s="17">
        <f>IF($J7="",0,VLOOKUP($J7,参加申込書!$K$18:$O$34,3,FALSE))</f>
        <v>0</v>
      </c>
      <c r="L7" s="17">
        <f>IF($G7="",0,VLOOKUP($G7,参加申込書!$L$18:$M$34,2,FALSE))</f>
        <v>0</v>
      </c>
      <c r="M7" s="18" t="str">
        <f>IF(組演武!$D7="","",組演武!$D7)</f>
        <v/>
      </c>
      <c r="N7" s="18" t="str">
        <f>IF(組演武!$I7="","",組演武!$I7)</f>
        <v/>
      </c>
    </row>
    <row r="8" spans="2:14" ht="18" customHeight="1" x14ac:dyDescent="0.15">
      <c r="B8" s="8">
        <v>2</v>
      </c>
      <c r="C8" s="10" t="str">
        <f>IF($I8="","",VLOOKUP($I8,参加申込書!$E$17:$I$136,2,FALSE))</f>
        <v/>
      </c>
      <c r="D8" s="54"/>
      <c r="E8" s="9" t="str">
        <f>IF($I8="","",VLOOKUP($I8,参加申込書!$E$17:$I$136,3,FALSE))</f>
        <v/>
      </c>
      <c r="F8" s="9" t="str">
        <f>IF($J8="","",VLOOKUP($J8,参加申込書!$K$18:$O$34,4,FALSE))</f>
        <v/>
      </c>
      <c r="G8" s="56" t="str">
        <f>IF($I8="","",VLOOKUP($I8,参加申込書!$E$17:$I$136,5,FALSE))</f>
        <v/>
      </c>
      <c r="I8" s="17" t="str">
        <f>IF($D8="","",VLOOKUP($D8,参加申込書!$D$17:$E$136,2,FALSE))</f>
        <v/>
      </c>
      <c r="J8" s="17" t="str">
        <f>IF($I8="","",VLOOKUP($I8,参加申込書!$E$17:$I$136,4,FALSE))</f>
        <v/>
      </c>
      <c r="K8" s="17">
        <f>IF($J8="",0,VLOOKUP($J8,参加申込書!$K$18:$O$34,3,FALSE))</f>
        <v>0</v>
      </c>
      <c r="L8" s="17">
        <f>IF($G8="",0,VLOOKUP($G8,参加申込書!$L$18:$M$34,2,FALSE))</f>
        <v>0</v>
      </c>
      <c r="M8" s="19" t="str">
        <f>IF(組演武!$D8="","",組演武!$D8)</f>
        <v/>
      </c>
      <c r="N8" s="19" t="str">
        <f>IF(組演武!$I8="","",組演武!$I8)</f>
        <v/>
      </c>
    </row>
    <row r="9" spans="2:14" ht="18" customHeight="1" x14ac:dyDescent="0.15">
      <c r="B9" s="8">
        <v>3</v>
      </c>
      <c r="C9" s="10" t="str">
        <f>IF($I9="","",VLOOKUP($I9,参加申込書!$E$17:$I$136,2,FALSE))</f>
        <v/>
      </c>
      <c r="D9" s="54"/>
      <c r="E9" s="9" t="str">
        <f>IF($I9="","",VLOOKUP($I9,参加申込書!$E$17:$I$136,3,FALSE))</f>
        <v/>
      </c>
      <c r="F9" s="9" t="str">
        <f>IF($J9="","",VLOOKUP($J9,参加申込書!$K$18:$O$34,4,FALSE))</f>
        <v/>
      </c>
      <c r="G9" s="56" t="str">
        <f>IF($I9="","",VLOOKUP($I9,参加申込書!$E$17:$I$136,5,FALSE))</f>
        <v/>
      </c>
      <c r="I9" s="17" t="str">
        <f>IF($D9="","",VLOOKUP($D9,参加申込書!$D$17:$E$136,2,FALSE))</f>
        <v/>
      </c>
      <c r="J9" s="17" t="str">
        <f>IF($I9="","",VLOOKUP($I9,参加申込書!$E$17:$I$136,4,FALSE))</f>
        <v/>
      </c>
      <c r="K9" s="17">
        <f>IF($J9="",0,VLOOKUP($J9,参加申込書!$K$18:$O$34,3,FALSE))</f>
        <v>0</v>
      </c>
      <c r="L9" s="17">
        <f>IF($G9="",0,VLOOKUP($G9,参加申込書!$L$18:$M$34,2,FALSE))</f>
        <v>0</v>
      </c>
      <c r="M9" s="19" t="str">
        <f>IF(組演武!$D9="","",組演武!$D9)</f>
        <v/>
      </c>
      <c r="N9" s="19" t="str">
        <f>IF(組演武!$I9="","",組演武!$I9)</f>
        <v/>
      </c>
    </row>
    <row r="10" spans="2:14" ht="18" customHeight="1" x14ac:dyDescent="0.15">
      <c r="B10" s="8">
        <v>4</v>
      </c>
      <c r="C10" s="10" t="str">
        <f>IF($I10="","",VLOOKUP($I10,参加申込書!$E$17:$I$136,2,FALSE))</f>
        <v/>
      </c>
      <c r="D10" s="54"/>
      <c r="E10" s="9" t="str">
        <f>IF($I10="","",VLOOKUP($I10,参加申込書!$E$17:$I$136,3,FALSE))</f>
        <v/>
      </c>
      <c r="F10" s="9" t="str">
        <f>IF($J10="","",VLOOKUP($J10,参加申込書!$K$18:$O$34,4,FALSE))</f>
        <v/>
      </c>
      <c r="G10" s="56" t="str">
        <f>IF($I10="","",VLOOKUP($I10,参加申込書!$E$17:$I$136,5,FALSE))</f>
        <v/>
      </c>
      <c r="I10" s="17" t="str">
        <f>IF($D10="","",VLOOKUP($D10,参加申込書!$D$17:$E$136,2,FALSE))</f>
        <v/>
      </c>
      <c r="J10" s="17" t="str">
        <f>IF($I10="","",VLOOKUP($I10,参加申込書!$E$17:$I$136,4,FALSE))</f>
        <v/>
      </c>
      <c r="K10" s="17">
        <f>IF($J10="",0,VLOOKUP($J10,参加申込書!$K$18:$O$34,3,FALSE))</f>
        <v>0</v>
      </c>
      <c r="L10" s="17">
        <f>IF($G10="",0,VLOOKUP($G10,参加申込書!$L$18:$M$34,2,FALSE))</f>
        <v>0</v>
      </c>
      <c r="M10" s="19" t="str">
        <f>IF(組演武!$D10="","",組演武!$D10)</f>
        <v/>
      </c>
      <c r="N10" s="19" t="str">
        <f>IF(組演武!$I10="","",組演武!$I10)</f>
        <v/>
      </c>
    </row>
    <row r="11" spans="2:14" ht="18" customHeight="1" x14ac:dyDescent="0.15">
      <c r="B11" s="8">
        <v>5</v>
      </c>
      <c r="C11" s="10" t="str">
        <f>IF($I11="","",VLOOKUP($I11,参加申込書!$E$17:$I$136,2,FALSE))</f>
        <v/>
      </c>
      <c r="D11" s="54"/>
      <c r="E11" s="9" t="str">
        <f>IF($I11="","",VLOOKUP($I11,参加申込書!$E$17:$I$136,3,FALSE))</f>
        <v/>
      </c>
      <c r="F11" s="9" t="str">
        <f>IF($J11="","",VLOOKUP($J11,参加申込書!$K$18:$O$34,4,FALSE))</f>
        <v/>
      </c>
      <c r="G11" s="56" t="str">
        <f>IF($I11="","",VLOOKUP($I11,参加申込書!$E$17:$I$136,5,FALSE))</f>
        <v/>
      </c>
      <c r="I11" s="17" t="str">
        <f>IF($D11="","",VLOOKUP($D11,参加申込書!$D$17:$E$136,2,FALSE))</f>
        <v/>
      </c>
      <c r="J11" s="17" t="str">
        <f>IF($I11="","",VLOOKUP($I11,参加申込書!$E$17:$I$136,4,FALSE))</f>
        <v/>
      </c>
      <c r="K11" s="17">
        <f>IF($J11="",0,VLOOKUP($J11,参加申込書!$K$18:$O$34,3,FALSE))</f>
        <v>0</v>
      </c>
      <c r="L11" s="17">
        <f>IF($G11="",0,VLOOKUP($G11,参加申込書!$L$18:$M$34,2,FALSE))</f>
        <v>0</v>
      </c>
      <c r="M11" s="19" t="str">
        <f>IF(組演武!$D11="","",組演武!$D11)</f>
        <v/>
      </c>
      <c r="N11" s="19" t="str">
        <f>IF(組演武!$I11="","",組演武!$I11)</f>
        <v/>
      </c>
    </row>
    <row r="12" spans="2:14" ht="18" customHeight="1" x14ac:dyDescent="0.15">
      <c r="B12" s="8">
        <v>6</v>
      </c>
      <c r="C12" s="10" t="str">
        <f>IF($I12="","",VLOOKUP($I12,参加申込書!$E$17:$I$136,2,FALSE))</f>
        <v/>
      </c>
      <c r="D12" s="54"/>
      <c r="E12" s="9" t="str">
        <f>IF($I12="","",VLOOKUP($I12,参加申込書!$E$17:$I$136,3,FALSE))</f>
        <v/>
      </c>
      <c r="F12" s="9" t="str">
        <f>IF($J12="","",VLOOKUP($J12,参加申込書!$K$18:$O$34,4,FALSE))</f>
        <v/>
      </c>
      <c r="G12" s="56" t="str">
        <f>IF($I12="","",VLOOKUP($I12,参加申込書!$E$17:$I$136,5,FALSE))</f>
        <v/>
      </c>
      <c r="I12" s="17" t="str">
        <f>IF($D12="","",VLOOKUP($D12,参加申込書!$D$17:$E$136,2,FALSE))</f>
        <v/>
      </c>
      <c r="J12" s="17" t="str">
        <f>IF($I12="","",VLOOKUP($I12,参加申込書!$E$17:$I$136,4,FALSE))</f>
        <v/>
      </c>
      <c r="K12" s="17">
        <f>IF($J12="",0,VLOOKUP($J12,参加申込書!$K$18:$O$34,3,FALSE))</f>
        <v>0</v>
      </c>
      <c r="L12" s="17">
        <f>IF($G12="",0,VLOOKUP($G12,参加申込書!$L$18:$M$34,2,FALSE))</f>
        <v>0</v>
      </c>
      <c r="M12" s="19" t="str">
        <f>IF(組演武!$D12="","",組演武!$D12)</f>
        <v/>
      </c>
      <c r="N12" s="19" t="str">
        <f>IF(組演武!$I12="","",組演武!$I12)</f>
        <v/>
      </c>
    </row>
    <row r="13" spans="2:14" ht="18" customHeight="1" x14ac:dyDescent="0.15">
      <c r="B13" s="8">
        <v>7</v>
      </c>
      <c r="C13" s="10" t="str">
        <f>IF($I13="","",VLOOKUP($I13,参加申込書!$E$17:$I$136,2,FALSE))</f>
        <v/>
      </c>
      <c r="D13" s="54"/>
      <c r="E13" s="9" t="str">
        <f>IF($I13="","",VLOOKUP($I13,参加申込書!$E$17:$I$136,3,FALSE))</f>
        <v/>
      </c>
      <c r="F13" s="9" t="str">
        <f>IF($J13="","",VLOOKUP($J13,参加申込書!$K$18:$O$34,4,FALSE))</f>
        <v/>
      </c>
      <c r="G13" s="56" t="str">
        <f>IF($I13="","",VLOOKUP($I13,参加申込書!$E$17:$I$136,5,FALSE))</f>
        <v/>
      </c>
      <c r="I13" s="17" t="str">
        <f>IF($D13="","",VLOOKUP($D13,参加申込書!$D$17:$E$136,2,FALSE))</f>
        <v/>
      </c>
      <c r="J13" s="17" t="str">
        <f>IF($I13="","",VLOOKUP($I13,参加申込書!$E$17:$I$136,4,FALSE))</f>
        <v/>
      </c>
      <c r="K13" s="17">
        <f>IF($J13="",0,VLOOKUP($J13,参加申込書!$K$18:$O$34,3,FALSE))</f>
        <v>0</v>
      </c>
      <c r="L13" s="17">
        <f>IF($G13="",0,VLOOKUP($G13,参加申込書!$L$18:$M$34,2,FALSE))</f>
        <v>0</v>
      </c>
      <c r="M13" s="19" t="str">
        <f>IF(組演武!$D13="","",組演武!$D13)</f>
        <v/>
      </c>
      <c r="N13" s="19" t="str">
        <f>IF(組演武!$I13="","",組演武!$I13)</f>
        <v/>
      </c>
    </row>
    <row r="14" spans="2:14" ht="18" customHeight="1" x14ac:dyDescent="0.15">
      <c r="B14" s="8">
        <v>8</v>
      </c>
      <c r="C14" s="10" t="str">
        <f>IF($I14="","",VLOOKUP($I14,参加申込書!$E$17:$I$136,2,FALSE))</f>
        <v/>
      </c>
      <c r="D14" s="54"/>
      <c r="E14" s="9" t="str">
        <f>IF($I14="","",VLOOKUP($I14,参加申込書!$E$17:$I$136,3,FALSE))</f>
        <v/>
      </c>
      <c r="F14" s="9" t="str">
        <f>IF($J14="","",VLOOKUP($J14,参加申込書!$K$18:$O$34,4,FALSE))</f>
        <v/>
      </c>
      <c r="G14" s="56" t="str">
        <f>IF($I14="","",VLOOKUP($I14,参加申込書!$E$17:$I$136,5,FALSE))</f>
        <v/>
      </c>
      <c r="I14" s="17" t="str">
        <f>IF($D14="","",VLOOKUP($D14,参加申込書!$D$17:$E$136,2,FALSE))</f>
        <v/>
      </c>
      <c r="J14" s="17" t="str">
        <f>IF($I14="","",VLOOKUP($I14,参加申込書!$E$17:$I$136,4,FALSE))</f>
        <v/>
      </c>
      <c r="K14" s="17">
        <f>IF($J14="",0,VLOOKUP($J14,参加申込書!$K$18:$O$34,3,FALSE))</f>
        <v>0</v>
      </c>
      <c r="L14" s="17">
        <f>IF($G14="",0,VLOOKUP($G14,参加申込書!$L$18:$M$34,2,FALSE))</f>
        <v>0</v>
      </c>
      <c r="M14" s="19" t="str">
        <f>IF(組演武!$D14="","",組演武!$D14)</f>
        <v/>
      </c>
      <c r="N14" s="19" t="str">
        <f>IF(組演武!$I14="","",組演武!$I14)</f>
        <v/>
      </c>
    </row>
    <row r="15" spans="2:14" ht="18" customHeight="1" x14ac:dyDescent="0.15">
      <c r="B15" s="8">
        <v>9</v>
      </c>
      <c r="C15" s="10" t="str">
        <f>IF($I15="","",VLOOKUP($I15,参加申込書!$E$17:$I$136,2,FALSE))</f>
        <v/>
      </c>
      <c r="D15" s="54"/>
      <c r="E15" s="9" t="str">
        <f>IF($I15="","",VLOOKUP($I15,参加申込書!$E$17:$I$136,3,FALSE))</f>
        <v/>
      </c>
      <c r="F15" s="9" t="str">
        <f>IF($J15="","",VLOOKUP($J15,参加申込書!$K$18:$O$34,4,FALSE))</f>
        <v/>
      </c>
      <c r="G15" s="56" t="str">
        <f>IF($I15="","",VLOOKUP($I15,参加申込書!$E$17:$I$136,5,FALSE))</f>
        <v/>
      </c>
      <c r="I15" s="17" t="str">
        <f>IF($D15="","",VLOOKUP($D15,参加申込書!$D$17:$E$136,2,FALSE))</f>
        <v/>
      </c>
      <c r="J15" s="17" t="str">
        <f>IF($I15="","",VLOOKUP($I15,参加申込書!$E$17:$I$136,4,FALSE))</f>
        <v/>
      </c>
      <c r="K15" s="17">
        <f>IF($J15="",0,VLOOKUP($J15,参加申込書!$K$18:$O$34,3,FALSE))</f>
        <v>0</v>
      </c>
      <c r="L15" s="17">
        <f>IF($G15="",0,VLOOKUP($G15,参加申込書!$L$18:$M$34,2,FALSE))</f>
        <v>0</v>
      </c>
      <c r="M15" s="19" t="str">
        <f>IF(組演武!$D15="","",組演武!$D15)</f>
        <v/>
      </c>
      <c r="N15" s="19" t="str">
        <f>IF(組演武!$I15="","",組演武!$I15)</f>
        <v/>
      </c>
    </row>
    <row r="16" spans="2:14" ht="18" customHeight="1" x14ac:dyDescent="0.15">
      <c r="B16" s="8">
        <v>10</v>
      </c>
      <c r="C16" s="10" t="str">
        <f>IF($I16="","",VLOOKUP($I16,参加申込書!$E$17:$I$136,2,FALSE))</f>
        <v/>
      </c>
      <c r="D16" s="54"/>
      <c r="E16" s="9" t="str">
        <f>IF($I16="","",VLOOKUP($I16,参加申込書!$E$17:$I$136,3,FALSE))</f>
        <v/>
      </c>
      <c r="F16" s="9" t="str">
        <f>IF($J16="","",VLOOKUP($J16,参加申込書!$K$18:$O$34,4,FALSE))</f>
        <v/>
      </c>
      <c r="G16" s="56" t="str">
        <f>IF($I16="","",VLOOKUP($I16,参加申込書!$E$17:$I$136,5,FALSE))</f>
        <v/>
      </c>
      <c r="I16" s="17" t="str">
        <f>IF($D16="","",VLOOKUP($D16,参加申込書!$D$17:$E$136,2,FALSE))</f>
        <v/>
      </c>
      <c r="J16" s="17" t="str">
        <f>IF($I16="","",VLOOKUP($I16,参加申込書!$E$17:$I$136,4,FALSE))</f>
        <v/>
      </c>
      <c r="K16" s="17">
        <f>IF($J16="",0,VLOOKUP($J16,参加申込書!$K$18:$O$34,3,FALSE))</f>
        <v>0</v>
      </c>
      <c r="L16" s="17">
        <f>IF($G16="",0,VLOOKUP($G16,参加申込書!$L$18:$M$34,2,FALSE))</f>
        <v>0</v>
      </c>
      <c r="M16" s="19" t="str">
        <f>IF(組演武!$D16="","",組演武!$D16)</f>
        <v/>
      </c>
      <c r="N16" s="19" t="str">
        <f>IF(組演武!$I16="","",組演武!$I16)</f>
        <v/>
      </c>
    </row>
    <row r="17" spans="2:14" ht="18" customHeight="1" x14ac:dyDescent="0.15">
      <c r="B17" s="8">
        <v>11</v>
      </c>
      <c r="C17" s="10" t="str">
        <f>IF($I17="","",VLOOKUP($I17,参加申込書!$E$17:$I$136,2,FALSE))</f>
        <v/>
      </c>
      <c r="D17" s="54"/>
      <c r="E17" s="9" t="str">
        <f>IF($I17="","",VLOOKUP($I17,参加申込書!$E$17:$I$136,3,FALSE))</f>
        <v/>
      </c>
      <c r="F17" s="9" t="str">
        <f>IF($J17="","",VLOOKUP($J17,参加申込書!$K$18:$O$34,4,FALSE))</f>
        <v/>
      </c>
      <c r="G17" s="56" t="str">
        <f>IF($I17="","",VLOOKUP($I17,参加申込書!$E$17:$I$136,5,FALSE))</f>
        <v/>
      </c>
      <c r="I17" s="17" t="str">
        <f>IF($D17="","",VLOOKUP($D17,参加申込書!$D$17:$E$136,2,FALSE))</f>
        <v/>
      </c>
      <c r="J17" s="17" t="str">
        <f>IF($I17="","",VLOOKUP($I17,参加申込書!$E$17:$I$136,4,FALSE))</f>
        <v/>
      </c>
      <c r="K17" s="17">
        <f>IF($J17="",0,VLOOKUP($J17,参加申込書!$K$18:$O$34,3,FALSE))</f>
        <v>0</v>
      </c>
      <c r="L17" s="17">
        <f>IF($G17="",0,VLOOKUP($G17,参加申込書!$L$18:$M$34,2,FALSE))</f>
        <v>0</v>
      </c>
      <c r="M17" s="19" t="str">
        <f>IF(組演武!$D17="","",組演武!$D17)</f>
        <v/>
      </c>
      <c r="N17" s="19" t="str">
        <f>IF(組演武!$I17="","",組演武!$I17)</f>
        <v/>
      </c>
    </row>
    <row r="18" spans="2:14" ht="18" customHeight="1" x14ac:dyDescent="0.15">
      <c r="B18" s="8">
        <v>12</v>
      </c>
      <c r="C18" s="10" t="str">
        <f>IF($I18="","",VLOOKUP($I18,参加申込書!$E$17:$I$136,2,FALSE))</f>
        <v/>
      </c>
      <c r="D18" s="54"/>
      <c r="E18" s="9" t="str">
        <f>IF($I18="","",VLOOKUP($I18,参加申込書!$E$17:$I$136,3,FALSE))</f>
        <v/>
      </c>
      <c r="F18" s="9" t="str">
        <f>IF($J18="","",VLOOKUP($J18,参加申込書!$K$18:$O$34,4,FALSE))</f>
        <v/>
      </c>
      <c r="G18" s="56" t="str">
        <f>IF($I18="","",VLOOKUP($I18,参加申込書!$E$17:$I$136,5,FALSE))</f>
        <v/>
      </c>
      <c r="I18" s="17" t="str">
        <f>IF($D18="","",VLOOKUP($D18,参加申込書!$D$17:$E$136,2,FALSE))</f>
        <v/>
      </c>
      <c r="J18" s="17" t="str">
        <f>IF($I18="","",VLOOKUP($I18,参加申込書!$E$17:$I$136,4,FALSE))</f>
        <v/>
      </c>
      <c r="K18" s="17">
        <f>IF($J18="",0,VLOOKUP($J18,参加申込書!$K$18:$O$34,3,FALSE))</f>
        <v>0</v>
      </c>
      <c r="L18" s="17">
        <f>IF($G18="",0,VLOOKUP($G18,参加申込書!$L$18:$M$34,2,FALSE))</f>
        <v>0</v>
      </c>
      <c r="M18" s="19" t="str">
        <f>IF(組演武!$D18="","",組演武!$D18)</f>
        <v/>
      </c>
      <c r="N18" s="19" t="str">
        <f>IF(組演武!$I18="","",組演武!$I18)</f>
        <v/>
      </c>
    </row>
    <row r="19" spans="2:14" ht="18" customHeight="1" x14ac:dyDescent="0.15">
      <c r="B19" s="8">
        <v>13</v>
      </c>
      <c r="C19" s="10" t="str">
        <f>IF($I19="","",VLOOKUP($I19,参加申込書!$E$17:$I$136,2,FALSE))</f>
        <v/>
      </c>
      <c r="D19" s="54"/>
      <c r="E19" s="9" t="str">
        <f>IF($I19="","",VLOOKUP($I19,参加申込書!$E$17:$I$136,3,FALSE))</f>
        <v/>
      </c>
      <c r="F19" s="9" t="str">
        <f>IF($J19="","",VLOOKUP($J19,参加申込書!$K$18:$O$34,4,FALSE))</f>
        <v/>
      </c>
      <c r="G19" s="56" t="str">
        <f>IF($I19="","",VLOOKUP($I19,参加申込書!$E$17:$I$136,5,FALSE))</f>
        <v/>
      </c>
      <c r="I19" s="17" t="str">
        <f>IF($D19="","",VLOOKUP($D19,参加申込書!$D$17:$E$136,2,FALSE))</f>
        <v/>
      </c>
      <c r="J19" s="17" t="str">
        <f>IF($I19="","",VLOOKUP($I19,参加申込書!$E$17:$I$136,4,FALSE))</f>
        <v/>
      </c>
      <c r="K19" s="17">
        <f>IF($J19="",0,VLOOKUP($J19,参加申込書!$K$18:$O$34,3,FALSE))</f>
        <v>0</v>
      </c>
      <c r="L19" s="17">
        <f>IF($G19="",0,VLOOKUP($G19,参加申込書!$L$18:$M$34,2,FALSE))</f>
        <v>0</v>
      </c>
      <c r="M19" s="19" t="str">
        <f>IF(組演武!$D19="","",組演武!$D19)</f>
        <v/>
      </c>
      <c r="N19" s="19" t="str">
        <f>IF(組演武!$I19="","",組演武!$I19)</f>
        <v/>
      </c>
    </row>
    <row r="20" spans="2:14" ht="18" customHeight="1" x14ac:dyDescent="0.15">
      <c r="B20" s="8">
        <v>14</v>
      </c>
      <c r="C20" s="10" t="str">
        <f>IF($I20="","",VLOOKUP($I20,参加申込書!$E$17:$I$136,2,FALSE))</f>
        <v/>
      </c>
      <c r="D20" s="54"/>
      <c r="E20" s="9" t="str">
        <f>IF($I20="","",VLOOKUP($I20,参加申込書!$E$17:$I$136,3,FALSE))</f>
        <v/>
      </c>
      <c r="F20" s="9" t="str">
        <f>IF($J20="","",VLOOKUP($J20,参加申込書!$K$18:$O$34,4,FALSE))</f>
        <v/>
      </c>
      <c r="G20" s="56" t="str">
        <f>IF($I20="","",VLOOKUP($I20,参加申込書!$E$17:$I$136,5,FALSE))</f>
        <v/>
      </c>
      <c r="I20" s="17" t="str">
        <f>IF($D20="","",VLOOKUP($D20,参加申込書!$D$17:$E$136,2,FALSE))</f>
        <v/>
      </c>
      <c r="J20" s="17" t="str">
        <f>IF($I20="","",VLOOKUP($I20,参加申込書!$E$17:$I$136,4,FALSE))</f>
        <v/>
      </c>
      <c r="K20" s="17">
        <f>IF($J20="",0,VLOOKUP($J20,参加申込書!$K$18:$O$34,3,FALSE))</f>
        <v>0</v>
      </c>
      <c r="L20" s="17">
        <f>IF($G20="",0,VLOOKUP($G20,参加申込書!$L$18:$M$34,2,FALSE))</f>
        <v>0</v>
      </c>
      <c r="M20" s="19" t="str">
        <f>IF(組演武!$D20="","",組演武!$D20)</f>
        <v/>
      </c>
      <c r="N20" s="19" t="str">
        <f>IF(組演武!$I20="","",組演武!$I20)</f>
        <v/>
      </c>
    </row>
    <row r="21" spans="2:14" ht="18" customHeight="1" x14ac:dyDescent="0.15">
      <c r="B21" s="8">
        <v>15</v>
      </c>
      <c r="C21" s="10" t="str">
        <f>IF($I21="","",VLOOKUP($I21,参加申込書!$E$17:$I$136,2,FALSE))</f>
        <v/>
      </c>
      <c r="D21" s="54"/>
      <c r="E21" s="9" t="str">
        <f>IF($I21="","",VLOOKUP($I21,参加申込書!$E$17:$I$136,3,FALSE))</f>
        <v/>
      </c>
      <c r="F21" s="9" t="str">
        <f>IF($J21="","",VLOOKUP($J21,参加申込書!$K$18:$O$34,4,FALSE))</f>
        <v/>
      </c>
      <c r="G21" s="56" t="str">
        <f>IF($I21="","",VLOOKUP($I21,参加申込書!$E$17:$I$136,5,FALSE))</f>
        <v/>
      </c>
      <c r="I21" s="17" t="str">
        <f>IF($D21="","",VLOOKUP($D21,参加申込書!$D$17:$E$136,2,FALSE))</f>
        <v/>
      </c>
      <c r="J21" s="17" t="str">
        <f>IF($I21="","",VLOOKUP($I21,参加申込書!$E$17:$I$136,4,FALSE))</f>
        <v/>
      </c>
      <c r="K21" s="17">
        <f>IF($J21="",0,VLOOKUP($J21,参加申込書!$K$18:$O$34,3,FALSE))</f>
        <v>0</v>
      </c>
      <c r="L21" s="17">
        <f>IF($G21="",0,VLOOKUP($G21,参加申込書!$L$18:$M$34,2,FALSE))</f>
        <v>0</v>
      </c>
      <c r="M21" s="19" t="str">
        <f>IF(組演武!$D21="","",組演武!$D21)</f>
        <v/>
      </c>
      <c r="N21" s="19" t="str">
        <f>IF(組演武!$I21="","",組演武!$I21)</f>
        <v/>
      </c>
    </row>
    <row r="22" spans="2:14" ht="18" customHeight="1" x14ac:dyDescent="0.15">
      <c r="B22" s="8">
        <v>16</v>
      </c>
      <c r="C22" s="10" t="str">
        <f>IF($I22="","",VLOOKUP($I22,参加申込書!$E$17:$I$136,2,FALSE))</f>
        <v/>
      </c>
      <c r="D22" s="54"/>
      <c r="E22" s="9" t="str">
        <f>IF($I22="","",VLOOKUP($I22,参加申込書!$E$17:$I$136,3,FALSE))</f>
        <v/>
      </c>
      <c r="F22" s="9" t="str">
        <f>IF($J22="","",VLOOKUP($J22,参加申込書!$K$18:$O$34,4,FALSE))</f>
        <v/>
      </c>
      <c r="G22" s="56" t="str">
        <f>IF($I22="","",VLOOKUP($I22,参加申込書!$E$17:$I$136,5,FALSE))</f>
        <v/>
      </c>
      <c r="I22" s="17" t="str">
        <f>IF($D22="","",VLOOKUP($D22,参加申込書!$D$17:$E$136,2,FALSE))</f>
        <v/>
      </c>
      <c r="J22" s="17" t="str">
        <f>IF($I22="","",VLOOKUP($I22,参加申込書!$E$17:$I$136,4,FALSE))</f>
        <v/>
      </c>
      <c r="K22" s="17">
        <f>IF($J22="",0,VLOOKUP($J22,参加申込書!$K$18:$O$34,3,FALSE))</f>
        <v>0</v>
      </c>
      <c r="L22" s="17">
        <f>IF($G22="",0,VLOOKUP($G22,参加申込書!$L$18:$M$34,2,FALSE))</f>
        <v>0</v>
      </c>
      <c r="M22" s="20" t="str">
        <f>IF(組演武!$D22="","",組演武!$D22)</f>
        <v/>
      </c>
      <c r="N22" s="20" t="str">
        <f>IF(組演武!$I22="","",組演武!$I22)</f>
        <v/>
      </c>
    </row>
    <row r="23" spans="2:14" ht="18" customHeight="1" x14ac:dyDescent="0.15">
      <c r="B23" s="8">
        <v>17</v>
      </c>
      <c r="C23" s="10" t="str">
        <f>IF($I23="","",VLOOKUP($I23,参加申込書!$E$17:$I$136,2,FALSE))</f>
        <v/>
      </c>
      <c r="D23" s="54"/>
      <c r="E23" s="9" t="str">
        <f>IF($I23="","",VLOOKUP($I23,参加申込書!$E$17:$I$136,3,FALSE))</f>
        <v/>
      </c>
      <c r="F23" s="9" t="str">
        <f>IF($J23="","",VLOOKUP($J23,参加申込書!$K$18:$O$34,4,FALSE))</f>
        <v/>
      </c>
      <c r="G23" s="56" t="str">
        <f>IF($I23="","",VLOOKUP($I23,参加申込書!$E$17:$I$136,5,FALSE))</f>
        <v/>
      </c>
      <c r="I23" s="17" t="str">
        <f>IF($D23="","",VLOOKUP($D23,参加申込書!$D$17:$E$136,2,FALSE))</f>
        <v/>
      </c>
      <c r="J23" s="17" t="str">
        <f>IF($I23="","",VLOOKUP($I23,参加申込書!$E$17:$I$136,4,FALSE))</f>
        <v/>
      </c>
      <c r="K23" s="17">
        <f>IF($J23="",0,VLOOKUP($J23,参加申込書!$K$18:$O$34,3,FALSE))</f>
        <v>0</v>
      </c>
      <c r="L23" s="17">
        <f>IF($G23="",0,VLOOKUP($G23,参加申込書!$L$18:$M$34,2,FALSE))</f>
        <v>0</v>
      </c>
      <c r="M23" s="18" t="str">
        <f>IF(組演武!$D28="","",組演武!$D28)</f>
        <v/>
      </c>
      <c r="N23" s="18" t="str">
        <f>IF(組演武!$I28="","",組演武!$I28)</f>
        <v/>
      </c>
    </row>
    <row r="24" spans="2:14" ht="18" customHeight="1" x14ac:dyDescent="0.15">
      <c r="B24" s="8">
        <v>18</v>
      </c>
      <c r="C24" s="10" t="str">
        <f>IF($I24="","",VLOOKUP($I24,参加申込書!$E$17:$I$136,2,FALSE))</f>
        <v/>
      </c>
      <c r="D24" s="54"/>
      <c r="E24" s="9" t="str">
        <f>IF($I24="","",VLOOKUP($I24,参加申込書!$E$17:$I$136,3,FALSE))</f>
        <v/>
      </c>
      <c r="F24" s="9" t="str">
        <f>IF($J24="","",VLOOKUP($J24,参加申込書!$K$18:$O$34,4,FALSE))</f>
        <v/>
      </c>
      <c r="G24" s="56" t="str">
        <f>IF($I24="","",VLOOKUP($I24,参加申込書!$E$17:$I$136,5,FALSE))</f>
        <v/>
      </c>
      <c r="I24" s="17" t="str">
        <f>IF($D24="","",VLOOKUP($D24,参加申込書!$D$17:$E$136,2,FALSE))</f>
        <v/>
      </c>
      <c r="J24" s="17" t="str">
        <f>IF($I24="","",VLOOKUP($I24,参加申込書!$E$17:$I$136,4,FALSE))</f>
        <v/>
      </c>
      <c r="K24" s="17">
        <f>IF($J24="",0,VLOOKUP($J24,参加申込書!$K$18:$O$34,3,FALSE))</f>
        <v>0</v>
      </c>
      <c r="L24" s="17">
        <f>IF($G24="",0,VLOOKUP($G24,参加申込書!$L$18:$M$34,2,FALSE))</f>
        <v>0</v>
      </c>
      <c r="M24" s="19" t="str">
        <f>IF(組演武!$D29="","",組演武!$D29)</f>
        <v/>
      </c>
      <c r="N24" s="19" t="str">
        <f>IF(組演武!$I29="","",組演武!$I29)</f>
        <v/>
      </c>
    </row>
    <row r="25" spans="2:14" ht="18" customHeight="1" x14ac:dyDescent="0.15">
      <c r="B25" s="8">
        <v>19</v>
      </c>
      <c r="C25" s="10" t="str">
        <f>IF($I25="","",VLOOKUP($I25,参加申込書!$E$17:$I$136,2,FALSE))</f>
        <v/>
      </c>
      <c r="D25" s="54"/>
      <c r="E25" s="9" t="str">
        <f>IF($I25="","",VLOOKUP($I25,参加申込書!$E$17:$I$136,3,FALSE))</f>
        <v/>
      </c>
      <c r="F25" s="9" t="str">
        <f>IF($J25="","",VLOOKUP($J25,参加申込書!$K$18:$O$34,4,FALSE))</f>
        <v/>
      </c>
      <c r="G25" s="56" t="str">
        <f>IF($I25="","",VLOOKUP($I25,参加申込書!$E$17:$I$136,5,FALSE))</f>
        <v/>
      </c>
      <c r="I25" s="17" t="str">
        <f>IF($D25="","",VLOOKUP($D25,参加申込書!$D$17:$E$136,2,FALSE))</f>
        <v/>
      </c>
      <c r="J25" s="17" t="str">
        <f>IF($I25="","",VLOOKUP($I25,参加申込書!$E$17:$I$136,4,FALSE))</f>
        <v/>
      </c>
      <c r="K25" s="17">
        <f>IF($J25="",0,VLOOKUP($J25,参加申込書!$K$18:$O$34,3,FALSE))</f>
        <v>0</v>
      </c>
      <c r="L25" s="17">
        <f>IF($G25="",0,VLOOKUP($G25,参加申込書!$L$18:$M$34,2,FALSE))</f>
        <v>0</v>
      </c>
      <c r="M25" s="19" t="str">
        <f>IF(組演武!$D30="","",組演武!$D30)</f>
        <v/>
      </c>
      <c r="N25" s="19" t="str">
        <f>IF(組演武!$I30="","",組演武!$I30)</f>
        <v/>
      </c>
    </row>
    <row r="26" spans="2:14" ht="18" customHeight="1" x14ac:dyDescent="0.15">
      <c r="B26" s="8">
        <v>20</v>
      </c>
      <c r="C26" s="10" t="str">
        <f>IF($I26="","",VLOOKUP($I26,参加申込書!$E$17:$I$136,2,FALSE))</f>
        <v/>
      </c>
      <c r="D26" s="54"/>
      <c r="E26" s="9" t="str">
        <f>IF($I26="","",VLOOKUP($I26,参加申込書!$E$17:$I$136,3,FALSE))</f>
        <v/>
      </c>
      <c r="F26" s="9" t="str">
        <f>IF($J26="","",VLOOKUP($J26,参加申込書!$K$18:$O$34,4,FALSE))</f>
        <v/>
      </c>
      <c r="G26" s="56" t="str">
        <f>IF($I26="","",VLOOKUP($I26,参加申込書!$E$17:$I$136,5,FALSE))</f>
        <v/>
      </c>
      <c r="I26" s="17" t="str">
        <f>IF($D26="","",VLOOKUP($D26,参加申込書!$D$17:$E$136,2,FALSE))</f>
        <v/>
      </c>
      <c r="J26" s="17" t="str">
        <f>IF($I26="","",VLOOKUP($I26,参加申込書!$E$17:$I$136,4,FALSE))</f>
        <v/>
      </c>
      <c r="K26" s="17">
        <f>IF($J26="",0,VLOOKUP($J26,参加申込書!$K$18:$O$34,3,FALSE))</f>
        <v>0</v>
      </c>
      <c r="L26" s="17">
        <f>IF($G26="",0,VLOOKUP($G26,参加申込書!$L$18:$M$34,2,FALSE))</f>
        <v>0</v>
      </c>
      <c r="M26" s="19" t="str">
        <f>IF(組演武!$D31="","",組演武!$D31)</f>
        <v/>
      </c>
      <c r="N26" s="19" t="str">
        <f>IF(組演武!$I31="","",組演武!$I31)</f>
        <v/>
      </c>
    </row>
    <row r="27" spans="2:14" ht="18" customHeight="1" x14ac:dyDescent="0.15">
      <c r="B27" s="8">
        <v>21</v>
      </c>
      <c r="C27" s="10" t="str">
        <f>IF($I27="","",VLOOKUP($I27,参加申込書!$E$17:$I$136,2,FALSE))</f>
        <v/>
      </c>
      <c r="D27" s="54"/>
      <c r="E27" s="9" t="str">
        <f>IF($I27="","",VLOOKUP($I27,参加申込書!$E$17:$I$136,3,FALSE))</f>
        <v/>
      </c>
      <c r="F27" s="9" t="str">
        <f>IF($J27="","",VLOOKUP($J27,参加申込書!$K$18:$O$34,4,FALSE))</f>
        <v/>
      </c>
      <c r="G27" s="56" t="str">
        <f>IF($I27="","",VLOOKUP($I27,参加申込書!$E$17:$I$136,5,FALSE))</f>
        <v/>
      </c>
      <c r="I27" s="17" t="str">
        <f>IF($D27="","",VLOOKUP($D27,参加申込書!$D$17:$E$136,2,FALSE))</f>
        <v/>
      </c>
      <c r="J27" s="17" t="str">
        <f>IF($I27="","",VLOOKUP($I27,参加申込書!$E$17:$I$136,4,FALSE))</f>
        <v/>
      </c>
      <c r="K27" s="17">
        <f>IF($J27="",0,VLOOKUP($J27,参加申込書!$K$18:$O$34,3,FALSE))</f>
        <v>0</v>
      </c>
      <c r="L27" s="17">
        <f>IF($G27="",0,VLOOKUP($G27,参加申込書!$L$18:$M$34,2,FALSE))</f>
        <v>0</v>
      </c>
      <c r="M27" s="19" t="str">
        <f>IF(組演武!$D32="","",組演武!$D32)</f>
        <v/>
      </c>
      <c r="N27" s="19" t="str">
        <f>IF(組演武!$I32="","",組演武!$I32)</f>
        <v/>
      </c>
    </row>
    <row r="28" spans="2:14" ht="18" customHeight="1" x14ac:dyDescent="0.15">
      <c r="B28" s="8">
        <v>22</v>
      </c>
      <c r="C28" s="10" t="str">
        <f>IF($I28="","",VLOOKUP($I28,参加申込書!$E$17:$I$136,2,FALSE))</f>
        <v/>
      </c>
      <c r="D28" s="54"/>
      <c r="E28" s="9" t="str">
        <f>IF($I28="","",VLOOKUP($I28,参加申込書!$E$17:$I$136,3,FALSE))</f>
        <v/>
      </c>
      <c r="F28" s="9" t="str">
        <f>IF($J28="","",VLOOKUP($J28,参加申込書!$K$18:$O$34,4,FALSE))</f>
        <v/>
      </c>
      <c r="G28" s="56" t="str">
        <f>IF($I28="","",VLOOKUP($I28,参加申込書!$E$17:$I$136,5,FALSE))</f>
        <v/>
      </c>
      <c r="I28" s="17" t="str">
        <f>IF($D28="","",VLOOKUP($D28,参加申込書!$D$17:$E$136,2,FALSE))</f>
        <v/>
      </c>
      <c r="J28" s="17" t="str">
        <f>IF($I28="","",VLOOKUP($I28,参加申込書!$E$17:$I$136,4,FALSE))</f>
        <v/>
      </c>
      <c r="K28" s="17">
        <f>IF($J28="",0,VLOOKUP($J28,参加申込書!$K$18:$O$34,3,FALSE))</f>
        <v>0</v>
      </c>
      <c r="L28" s="17">
        <f>IF($G28="",0,VLOOKUP($G28,参加申込書!$L$18:$M$34,2,FALSE))</f>
        <v>0</v>
      </c>
      <c r="M28" s="19" t="str">
        <f>IF(組演武!$D33="","",組演武!$D33)</f>
        <v/>
      </c>
      <c r="N28" s="19" t="str">
        <f>IF(組演武!$I33="","",組演武!$I33)</f>
        <v/>
      </c>
    </row>
    <row r="29" spans="2:14" ht="18" customHeight="1" x14ac:dyDescent="0.15">
      <c r="B29" s="8">
        <v>23</v>
      </c>
      <c r="C29" s="10" t="str">
        <f>IF($I29="","",VLOOKUP($I29,参加申込書!$E$17:$I$136,2,FALSE))</f>
        <v/>
      </c>
      <c r="D29" s="54"/>
      <c r="E29" s="9" t="str">
        <f>IF($I29="","",VLOOKUP($I29,参加申込書!$E$17:$I$136,3,FALSE))</f>
        <v/>
      </c>
      <c r="F29" s="9" t="str">
        <f>IF($J29="","",VLOOKUP($J29,参加申込書!$K$18:$O$34,4,FALSE))</f>
        <v/>
      </c>
      <c r="G29" s="56" t="str">
        <f>IF($I29="","",VLOOKUP($I29,参加申込書!$E$17:$I$136,5,FALSE))</f>
        <v/>
      </c>
      <c r="I29" s="17" t="str">
        <f>IF($D29="","",VLOOKUP($D29,参加申込書!$D$17:$E$136,2,FALSE))</f>
        <v/>
      </c>
      <c r="J29" s="17" t="str">
        <f>IF($I29="","",VLOOKUP($I29,参加申込書!$E$17:$I$136,4,FALSE))</f>
        <v/>
      </c>
      <c r="K29" s="17">
        <f>IF($J29="",0,VLOOKUP($J29,参加申込書!$K$18:$O$34,3,FALSE))</f>
        <v>0</v>
      </c>
      <c r="L29" s="17">
        <f>IF($G29="",0,VLOOKUP($G29,参加申込書!$L$18:$M$34,2,FALSE))</f>
        <v>0</v>
      </c>
      <c r="M29" s="19" t="str">
        <f>IF(組演武!$D34="","",組演武!$D34)</f>
        <v/>
      </c>
      <c r="N29" s="19" t="str">
        <f>IF(組演武!$I34="","",組演武!$I34)</f>
        <v/>
      </c>
    </row>
    <row r="30" spans="2:14" ht="18" customHeight="1" x14ac:dyDescent="0.15">
      <c r="B30" s="8">
        <v>24</v>
      </c>
      <c r="C30" s="10" t="str">
        <f>IF($I30="","",VLOOKUP($I30,参加申込書!$E$17:$I$136,2,FALSE))</f>
        <v/>
      </c>
      <c r="D30" s="54"/>
      <c r="E30" s="9" t="str">
        <f>IF($I30="","",VLOOKUP($I30,参加申込書!$E$17:$I$136,3,FALSE))</f>
        <v/>
      </c>
      <c r="F30" s="9" t="str">
        <f>IF($J30="","",VLOOKUP($J30,参加申込書!$K$18:$O$34,4,FALSE))</f>
        <v/>
      </c>
      <c r="G30" s="56" t="str">
        <f>IF($I30="","",VLOOKUP($I30,参加申込書!$E$17:$I$136,5,FALSE))</f>
        <v/>
      </c>
      <c r="I30" s="17" t="str">
        <f>IF($D30="","",VLOOKUP($D30,参加申込書!$D$17:$E$136,2,FALSE))</f>
        <v/>
      </c>
      <c r="J30" s="17" t="str">
        <f>IF($I30="","",VLOOKUP($I30,参加申込書!$E$17:$I$136,4,FALSE))</f>
        <v/>
      </c>
      <c r="K30" s="17">
        <f>IF($J30="",0,VLOOKUP($J30,参加申込書!$K$18:$O$34,3,FALSE))</f>
        <v>0</v>
      </c>
      <c r="L30" s="17">
        <f>IF($G30="",0,VLOOKUP($G30,参加申込書!$L$18:$M$34,2,FALSE))</f>
        <v>0</v>
      </c>
      <c r="M30" s="19" t="str">
        <f>IF(組演武!$D35="","",組演武!$D35)</f>
        <v/>
      </c>
      <c r="N30" s="19" t="str">
        <f>IF(組演武!$I35="","",組演武!$I35)</f>
        <v/>
      </c>
    </row>
    <row r="31" spans="2:14" ht="18" customHeight="1" x14ac:dyDescent="0.15">
      <c r="I31" s="14"/>
      <c r="J31" s="14"/>
      <c r="K31" s="14"/>
      <c r="L31" s="14"/>
      <c r="M31" s="19" t="str">
        <f>IF(組演武!$D36="","",組演武!$D36)</f>
        <v/>
      </c>
      <c r="N31" s="19" t="str">
        <f>IF(組演武!$I36="","",組演武!$I36)</f>
        <v/>
      </c>
    </row>
    <row r="32" spans="2:14" ht="18" customHeight="1" x14ac:dyDescent="0.15">
      <c r="I32" s="14"/>
      <c r="J32" s="14"/>
      <c r="K32" s="14"/>
      <c r="L32" s="14"/>
      <c r="M32" s="19" t="str">
        <f>IF(組演武!$D37="","",組演武!$D37)</f>
        <v/>
      </c>
      <c r="N32" s="19" t="str">
        <f>IF(組演武!$I37="","",組演武!$I37)</f>
        <v/>
      </c>
    </row>
    <row r="33" spans="2:14" ht="18" customHeight="1" x14ac:dyDescent="0.15">
      <c r="I33" s="14"/>
      <c r="J33" s="14"/>
      <c r="K33" s="14"/>
      <c r="L33" s="14"/>
      <c r="M33" s="19" t="str">
        <f>IF(組演武!$D38="","",組演武!$D38)</f>
        <v/>
      </c>
      <c r="N33" s="19" t="str">
        <f>IF(組演武!$I38="","",組演武!$I38)</f>
        <v/>
      </c>
    </row>
    <row r="34" spans="2:14" ht="27" customHeight="1" x14ac:dyDescent="0.15">
      <c r="B34" s="97" t="s">
        <v>100</v>
      </c>
      <c r="C34" s="97"/>
      <c r="D34" s="97" t="s">
        <v>101</v>
      </c>
      <c r="E34" s="97"/>
      <c r="F34" s="97"/>
      <c r="I34" s="60" t="s">
        <v>88</v>
      </c>
      <c r="J34" s="60" t="s">
        <v>94</v>
      </c>
      <c r="K34" s="60" t="s">
        <v>53</v>
      </c>
      <c r="L34" s="60" t="s">
        <v>30</v>
      </c>
      <c r="M34" s="19" t="str">
        <f>IF(組演武!$D39="","",組演武!$D39)</f>
        <v/>
      </c>
      <c r="N34" s="19" t="str">
        <f>IF(組演武!$I39="","",組演武!$I39)</f>
        <v/>
      </c>
    </row>
    <row r="35" spans="2:14" ht="18" customHeight="1" x14ac:dyDescent="0.15">
      <c r="B35" s="3" t="s">
        <v>0</v>
      </c>
      <c r="C35" s="4" t="s">
        <v>34</v>
      </c>
      <c r="D35" s="5" t="s">
        <v>35</v>
      </c>
      <c r="E35" s="5" t="s">
        <v>36</v>
      </c>
      <c r="F35" s="5" t="s">
        <v>3</v>
      </c>
      <c r="G35" s="6" t="s">
        <v>37</v>
      </c>
      <c r="I35" s="16" t="s">
        <v>32</v>
      </c>
      <c r="J35" s="16" t="s">
        <v>32</v>
      </c>
      <c r="K35" s="16" t="s">
        <v>32</v>
      </c>
      <c r="L35" s="16" t="s">
        <v>32</v>
      </c>
      <c r="M35" s="19" t="str">
        <f>IF(組演武!$D40="","",組演武!$D40)</f>
        <v/>
      </c>
      <c r="N35" s="19" t="str">
        <f>IF(組演武!$I40="","",組演武!$I40)</f>
        <v/>
      </c>
    </row>
    <row r="36" spans="2:14" ht="18" customHeight="1" x14ac:dyDescent="0.15">
      <c r="B36" s="8">
        <v>1</v>
      </c>
      <c r="C36" s="10" t="str">
        <f>IF($I36="","",VLOOKUP($I36,参加申込書!$E$17:$I$136,2,FALSE))</f>
        <v/>
      </c>
      <c r="D36" s="54"/>
      <c r="E36" s="9" t="str">
        <f>IF($I36="","",VLOOKUP($I36,参加申込書!$E$17:$I$136,3,FALSE))</f>
        <v/>
      </c>
      <c r="F36" s="9" t="str">
        <f>IF($J36="","",VLOOKUP($J36,参加申込書!$K$18:$O$34,4,FALSE))</f>
        <v/>
      </c>
      <c r="G36" s="56" t="str">
        <f>IF($I36="","",VLOOKUP($I36,参加申込書!$E$17:$I$136,5,FALSE))</f>
        <v/>
      </c>
      <c r="I36" s="17" t="str">
        <f>IF($D36="","",VLOOKUP($D36,参加申込書!$D$17:$E$136,2,FALSE))</f>
        <v/>
      </c>
      <c r="J36" s="17" t="str">
        <f>IF($I36="","",VLOOKUP($I36,参加申込書!$E$17:$I$136,4,FALSE))</f>
        <v/>
      </c>
      <c r="K36" s="17">
        <f>IF($J36="",0,VLOOKUP($J36,参加申込書!$K$18:$O$34,3,FALSE))</f>
        <v>0</v>
      </c>
      <c r="L36" s="17">
        <f>IF($G36="",100,VLOOKUP($G36,参加申込書!$L$18:$M$34,2,FALSE))</f>
        <v>100</v>
      </c>
      <c r="M36" s="19" t="str">
        <f>IF(組演武!$D41="","",組演武!$D41)</f>
        <v/>
      </c>
      <c r="N36" s="19" t="str">
        <f>IF(組演武!$I41="","",組演武!$I41)</f>
        <v/>
      </c>
    </row>
    <row r="37" spans="2:14" ht="18" customHeight="1" x14ac:dyDescent="0.15">
      <c r="B37" s="8">
        <v>2</v>
      </c>
      <c r="C37" s="10" t="str">
        <f>IF($I37="","",VLOOKUP($I37,参加申込書!$E$17:$I$136,2,FALSE))</f>
        <v/>
      </c>
      <c r="D37" s="54"/>
      <c r="E37" s="9" t="str">
        <f>IF($I37="","",VLOOKUP($I37,参加申込書!$E$17:$I$136,3,FALSE))</f>
        <v/>
      </c>
      <c r="F37" s="9" t="str">
        <f>IF($J37="","",VLOOKUP($J37,参加申込書!$K$18:$O$34,4,FALSE))</f>
        <v/>
      </c>
      <c r="G37" s="56" t="str">
        <f>IF($I37="","",VLOOKUP($I37,参加申込書!$E$17:$I$136,5,FALSE))</f>
        <v/>
      </c>
      <c r="I37" s="17" t="str">
        <f>IF($D37="","",VLOOKUP($D37,参加申込書!$D$17:$E$136,2,FALSE))</f>
        <v/>
      </c>
      <c r="J37" s="17" t="str">
        <f>IF($I37="","",VLOOKUP($I37,参加申込書!$E$17:$I$136,4,FALSE))</f>
        <v/>
      </c>
      <c r="K37" s="17">
        <f>IF($J37="",0,VLOOKUP($J37,参加申込書!$K$18:$O$34,3,FALSE))</f>
        <v>0</v>
      </c>
      <c r="L37" s="17">
        <f>IF($G37="",100,VLOOKUP($G37,参加申込書!$L$18:$M$34,2,FALSE))</f>
        <v>100</v>
      </c>
      <c r="M37" s="19" t="str">
        <f>IF(組演武!$D42="","",組演武!$D42)</f>
        <v/>
      </c>
      <c r="N37" s="19" t="str">
        <f>IF(組演武!$I42="","",組演武!$I42)</f>
        <v/>
      </c>
    </row>
    <row r="38" spans="2:14" ht="18" customHeight="1" x14ac:dyDescent="0.15">
      <c r="B38" s="8">
        <v>3</v>
      </c>
      <c r="C38" s="10" t="str">
        <f>IF($I38="","",VLOOKUP($I38,参加申込書!$E$17:$I$136,2,FALSE))</f>
        <v/>
      </c>
      <c r="D38" s="54"/>
      <c r="E38" s="9" t="str">
        <f>IF($I38="","",VLOOKUP($I38,参加申込書!$E$17:$I$136,3,FALSE))</f>
        <v/>
      </c>
      <c r="F38" s="9" t="str">
        <f>IF($J38="","",VLOOKUP($J38,参加申込書!$K$18:$O$34,4,FALSE))</f>
        <v/>
      </c>
      <c r="G38" s="56" t="str">
        <f>IF($I38="","",VLOOKUP($I38,参加申込書!$E$17:$I$136,5,FALSE))</f>
        <v/>
      </c>
      <c r="I38" s="17" t="str">
        <f>IF($D38="","",VLOOKUP($D38,参加申込書!$D$17:$E$136,2,FALSE))</f>
        <v/>
      </c>
      <c r="J38" s="17" t="str">
        <f>IF($I38="","",VLOOKUP($I38,参加申込書!$E$17:$I$136,4,FALSE))</f>
        <v/>
      </c>
      <c r="K38" s="17">
        <f>IF($J38="",0,VLOOKUP($J38,参加申込書!$K$18:$O$34,3,FALSE))</f>
        <v>0</v>
      </c>
      <c r="L38" s="17">
        <f>IF($G38="",100,VLOOKUP($G38,参加申込書!$L$18:$M$34,2,FALSE))</f>
        <v>100</v>
      </c>
      <c r="M38" s="20" t="str">
        <f>IF(組演武!$D43="","",組演武!$D43)</f>
        <v/>
      </c>
      <c r="N38" s="20" t="str">
        <f>IF(組演武!$I43="","",組演武!$I43)</f>
        <v/>
      </c>
    </row>
    <row r="39" spans="2:14" ht="18" customHeight="1" x14ac:dyDescent="0.15">
      <c r="B39" s="8">
        <v>4</v>
      </c>
      <c r="C39" s="10" t="str">
        <f>IF($I39="","",VLOOKUP($I39,参加申込書!$E$17:$I$136,2,FALSE))</f>
        <v/>
      </c>
      <c r="D39" s="54"/>
      <c r="E39" s="9" t="str">
        <f>IF($I39="","",VLOOKUP($I39,参加申込書!$E$17:$I$136,3,FALSE))</f>
        <v/>
      </c>
      <c r="F39" s="9" t="str">
        <f>IF($J39="","",VLOOKUP($J39,参加申込書!$K$18:$O$34,4,FALSE))</f>
        <v/>
      </c>
      <c r="G39" s="56" t="str">
        <f>IF($I39="","",VLOOKUP($I39,参加申込書!$E$17:$I$136,5,FALSE))</f>
        <v/>
      </c>
      <c r="I39" s="17" t="str">
        <f>IF($D39="","",VLOOKUP($D39,参加申込書!$D$17:$E$136,2,FALSE))</f>
        <v/>
      </c>
      <c r="J39" s="17" t="str">
        <f>IF($I39="","",VLOOKUP($I39,参加申込書!$E$17:$I$136,4,FALSE))</f>
        <v/>
      </c>
      <c r="K39" s="17">
        <f>IF($J39="",0,VLOOKUP($J39,参加申込書!$K$18:$O$34,3,FALSE))</f>
        <v>0</v>
      </c>
      <c r="L39" s="17">
        <f>IF($G39="",100,VLOOKUP($G39,参加申込書!$L$18:$M$34,2,FALSE))</f>
        <v>100</v>
      </c>
      <c r="M39" s="18" t="str">
        <f>IF(組演武!$D49="","",組演武!$D49)</f>
        <v/>
      </c>
      <c r="N39" s="18" t="str">
        <f>IF(組演武!$I49="","",組演武!$I49)</f>
        <v/>
      </c>
    </row>
    <row r="40" spans="2:14" ht="18" customHeight="1" x14ac:dyDescent="0.15">
      <c r="B40" s="8">
        <v>5</v>
      </c>
      <c r="C40" s="10" t="str">
        <f>IF($I40="","",VLOOKUP($I40,参加申込書!$E$17:$I$136,2,FALSE))</f>
        <v/>
      </c>
      <c r="D40" s="54"/>
      <c r="E40" s="9" t="str">
        <f>IF($I40="","",VLOOKUP($I40,参加申込書!$E$17:$I$136,3,FALSE))</f>
        <v/>
      </c>
      <c r="F40" s="9" t="str">
        <f>IF($J40="","",VLOOKUP($J40,参加申込書!$K$18:$O$34,4,FALSE))</f>
        <v/>
      </c>
      <c r="G40" s="56" t="str">
        <f>IF($I40="","",VLOOKUP($I40,参加申込書!$E$17:$I$136,5,FALSE))</f>
        <v/>
      </c>
      <c r="I40" s="17" t="str">
        <f>IF($D40="","",VLOOKUP($D40,参加申込書!$D$17:$E$136,2,FALSE))</f>
        <v/>
      </c>
      <c r="J40" s="17" t="str">
        <f>IF($I40="","",VLOOKUP($I40,参加申込書!$E$17:$I$136,4,FALSE))</f>
        <v/>
      </c>
      <c r="K40" s="17">
        <f>IF($J40="",0,VLOOKUP($J40,参加申込書!$K$18:$O$34,3,FALSE))</f>
        <v>0</v>
      </c>
      <c r="L40" s="17">
        <f>IF($G40="",100,VLOOKUP($G40,参加申込書!$L$18:$M$34,2,FALSE))</f>
        <v>100</v>
      </c>
      <c r="M40" s="19" t="str">
        <f>IF(組演武!$D50="","",組演武!$D50)</f>
        <v/>
      </c>
      <c r="N40" s="19" t="str">
        <f>IF(組演武!$I50="","",組演武!$I50)</f>
        <v/>
      </c>
    </row>
    <row r="41" spans="2:14" ht="18" customHeight="1" x14ac:dyDescent="0.15">
      <c r="B41" s="8">
        <v>6</v>
      </c>
      <c r="C41" s="10" t="str">
        <f>IF($I41="","",VLOOKUP($I41,参加申込書!$E$17:$I$136,2,FALSE))</f>
        <v/>
      </c>
      <c r="D41" s="54"/>
      <c r="E41" s="9" t="str">
        <f>IF($I41="","",VLOOKUP($I41,参加申込書!$E$17:$I$136,3,FALSE))</f>
        <v/>
      </c>
      <c r="F41" s="9" t="str">
        <f>IF($J41="","",VLOOKUP($J41,参加申込書!$K$18:$O$34,4,FALSE))</f>
        <v/>
      </c>
      <c r="G41" s="56" t="str">
        <f>IF($I41="","",VLOOKUP($I41,参加申込書!$E$17:$I$136,5,FALSE))</f>
        <v/>
      </c>
      <c r="I41" s="17" t="str">
        <f>IF($D41="","",VLOOKUP($D41,参加申込書!$D$17:$E$136,2,FALSE))</f>
        <v/>
      </c>
      <c r="J41" s="17" t="str">
        <f>IF($I41="","",VLOOKUP($I41,参加申込書!$E$17:$I$136,4,FALSE))</f>
        <v/>
      </c>
      <c r="K41" s="17">
        <f>IF($J41="",0,VLOOKUP($J41,参加申込書!$K$18:$O$34,3,FALSE))</f>
        <v>0</v>
      </c>
      <c r="L41" s="17">
        <f>IF($G41="",100,VLOOKUP($G41,参加申込書!$L$18:$M$34,2,FALSE))</f>
        <v>100</v>
      </c>
      <c r="M41" s="19" t="str">
        <f>IF(組演武!$D51="","",組演武!$D51)</f>
        <v/>
      </c>
      <c r="N41" s="19" t="str">
        <f>IF(組演武!$I51="","",組演武!$I51)</f>
        <v/>
      </c>
    </row>
    <row r="42" spans="2:14" ht="18" customHeight="1" x14ac:dyDescent="0.15">
      <c r="B42" s="8">
        <v>7</v>
      </c>
      <c r="C42" s="10" t="str">
        <f>IF($I42="","",VLOOKUP($I42,参加申込書!$E$17:$I$136,2,FALSE))</f>
        <v/>
      </c>
      <c r="D42" s="54"/>
      <c r="E42" s="9" t="str">
        <f>IF($I42="","",VLOOKUP($I42,参加申込書!$E$17:$I$136,3,FALSE))</f>
        <v/>
      </c>
      <c r="F42" s="9" t="str">
        <f>IF($J42="","",VLOOKUP($J42,参加申込書!$K$18:$O$34,4,FALSE))</f>
        <v/>
      </c>
      <c r="G42" s="56" t="str">
        <f>IF($I42="","",VLOOKUP($I42,参加申込書!$E$17:$I$136,5,FALSE))</f>
        <v/>
      </c>
      <c r="I42" s="17" t="str">
        <f>IF($D42="","",VLOOKUP($D42,参加申込書!$D$17:$E$136,2,FALSE))</f>
        <v/>
      </c>
      <c r="J42" s="17" t="str">
        <f>IF($I42="","",VLOOKUP($I42,参加申込書!$E$17:$I$136,4,FALSE))</f>
        <v/>
      </c>
      <c r="K42" s="17">
        <f>IF($J42="",0,VLOOKUP($J42,参加申込書!$K$18:$O$34,3,FALSE))</f>
        <v>0</v>
      </c>
      <c r="L42" s="17">
        <f>IF($G42="",100,VLOOKUP($G42,参加申込書!$L$18:$M$34,2,FALSE))</f>
        <v>100</v>
      </c>
      <c r="M42" s="19" t="str">
        <f>IF(組演武!$D52="","",組演武!$D52)</f>
        <v/>
      </c>
      <c r="N42" s="19" t="str">
        <f>IF(組演武!$I52="","",組演武!$I52)</f>
        <v/>
      </c>
    </row>
    <row r="43" spans="2:14" ht="18" customHeight="1" x14ac:dyDescent="0.15">
      <c r="B43" s="8">
        <v>8</v>
      </c>
      <c r="C43" s="10" t="str">
        <f>IF($I43="","",VLOOKUP($I43,参加申込書!$E$17:$I$136,2,FALSE))</f>
        <v/>
      </c>
      <c r="D43" s="54"/>
      <c r="E43" s="9" t="str">
        <f>IF($I43="","",VLOOKUP($I43,参加申込書!$E$17:$I$136,3,FALSE))</f>
        <v/>
      </c>
      <c r="F43" s="9" t="str">
        <f>IF($J43="","",VLOOKUP($J43,参加申込書!$K$18:$O$34,4,FALSE))</f>
        <v/>
      </c>
      <c r="G43" s="56" t="str">
        <f>IF($I43="","",VLOOKUP($I43,参加申込書!$E$17:$I$136,5,FALSE))</f>
        <v/>
      </c>
      <c r="I43" s="17" t="str">
        <f>IF($D43="","",VLOOKUP($D43,参加申込書!$D$17:$E$136,2,FALSE))</f>
        <v/>
      </c>
      <c r="J43" s="17" t="str">
        <f>IF($I43="","",VLOOKUP($I43,参加申込書!$E$17:$I$136,4,FALSE))</f>
        <v/>
      </c>
      <c r="K43" s="17">
        <f>IF($J43="",0,VLOOKUP($J43,参加申込書!$K$18:$O$34,3,FALSE))</f>
        <v>0</v>
      </c>
      <c r="L43" s="17">
        <f>IF($G43="",100,VLOOKUP($G43,参加申込書!$L$18:$M$34,2,FALSE))</f>
        <v>100</v>
      </c>
      <c r="M43" s="19" t="str">
        <f>IF(組演武!$D53="","",組演武!$D53)</f>
        <v/>
      </c>
      <c r="N43" s="19" t="str">
        <f>IF(組演武!$I53="","",組演武!$I53)</f>
        <v/>
      </c>
    </row>
    <row r="44" spans="2:14" ht="18" customHeight="1" x14ac:dyDescent="0.15">
      <c r="B44" s="8">
        <v>9</v>
      </c>
      <c r="C44" s="10" t="str">
        <f>IF($I44="","",VLOOKUP($I44,参加申込書!$E$17:$I$136,2,FALSE))</f>
        <v/>
      </c>
      <c r="D44" s="54"/>
      <c r="E44" s="9" t="str">
        <f>IF($I44="","",VLOOKUP($I44,参加申込書!$E$17:$I$136,3,FALSE))</f>
        <v/>
      </c>
      <c r="F44" s="9" t="str">
        <f>IF($J44="","",VLOOKUP($J44,参加申込書!$K$18:$O$34,4,FALSE))</f>
        <v/>
      </c>
      <c r="G44" s="56" t="str">
        <f>IF($I44="","",VLOOKUP($I44,参加申込書!$E$17:$I$136,5,FALSE))</f>
        <v/>
      </c>
      <c r="I44" s="17" t="str">
        <f>IF($D44="","",VLOOKUP($D44,参加申込書!$D$17:$E$136,2,FALSE))</f>
        <v/>
      </c>
      <c r="J44" s="17" t="str">
        <f>IF($I44="","",VLOOKUP($I44,参加申込書!$E$17:$I$136,4,FALSE))</f>
        <v/>
      </c>
      <c r="K44" s="17">
        <f>IF($J44="",0,VLOOKUP($J44,参加申込書!$K$18:$O$34,3,FALSE))</f>
        <v>0</v>
      </c>
      <c r="L44" s="17">
        <f>IF($G44="",100,VLOOKUP($G44,参加申込書!$L$18:$M$34,2,FALSE))</f>
        <v>100</v>
      </c>
      <c r="M44" s="19" t="str">
        <f>IF(組演武!$D54="","",組演武!$D54)</f>
        <v/>
      </c>
      <c r="N44" s="19" t="str">
        <f>IF(組演武!$I54="","",組演武!$I54)</f>
        <v/>
      </c>
    </row>
    <row r="45" spans="2:14" ht="18" customHeight="1" x14ac:dyDescent="0.15">
      <c r="B45" s="8">
        <v>10</v>
      </c>
      <c r="C45" s="10" t="str">
        <f>IF($I45="","",VLOOKUP($I45,参加申込書!$E$17:$I$136,2,FALSE))</f>
        <v/>
      </c>
      <c r="D45" s="54"/>
      <c r="E45" s="9" t="str">
        <f>IF($I45="","",VLOOKUP($I45,参加申込書!$E$17:$I$136,3,FALSE))</f>
        <v/>
      </c>
      <c r="F45" s="9" t="str">
        <f>IF($J45="","",VLOOKUP($J45,参加申込書!$K$18:$O$34,4,FALSE))</f>
        <v/>
      </c>
      <c r="G45" s="56" t="str">
        <f>IF($I45="","",VLOOKUP($I45,参加申込書!$E$17:$I$136,5,FALSE))</f>
        <v/>
      </c>
      <c r="I45" s="17" t="str">
        <f>IF($D45="","",VLOOKUP($D45,参加申込書!$D$17:$E$136,2,FALSE))</f>
        <v/>
      </c>
      <c r="J45" s="17" t="str">
        <f>IF($I45="","",VLOOKUP($I45,参加申込書!$E$17:$I$136,4,FALSE))</f>
        <v/>
      </c>
      <c r="K45" s="17">
        <f>IF($J45="",0,VLOOKUP($J45,参加申込書!$K$18:$O$34,3,FALSE))</f>
        <v>0</v>
      </c>
      <c r="L45" s="17">
        <f>IF($G45="",100,VLOOKUP($G45,参加申込書!$L$18:$M$34,2,FALSE))</f>
        <v>100</v>
      </c>
      <c r="M45" s="19" t="str">
        <f>IF(組演武!$D55="","",組演武!$D55)</f>
        <v/>
      </c>
      <c r="N45" s="19" t="str">
        <f>IF(組演武!$I55="","",組演武!$I55)</f>
        <v/>
      </c>
    </row>
    <row r="46" spans="2:14" ht="18" customHeight="1" x14ac:dyDescent="0.15">
      <c r="B46" s="8">
        <v>11</v>
      </c>
      <c r="C46" s="10" t="str">
        <f>IF($I46="","",VLOOKUP($I46,参加申込書!$E$17:$I$136,2,FALSE))</f>
        <v/>
      </c>
      <c r="D46" s="54"/>
      <c r="E46" s="9" t="str">
        <f>IF($I46="","",VLOOKUP($I46,参加申込書!$E$17:$I$136,3,FALSE))</f>
        <v/>
      </c>
      <c r="F46" s="9" t="str">
        <f>IF($J46="","",VLOOKUP($J46,参加申込書!$K$18:$O$34,4,FALSE))</f>
        <v/>
      </c>
      <c r="G46" s="56" t="str">
        <f>IF($I46="","",VLOOKUP($I46,参加申込書!$E$17:$I$136,5,FALSE))</f>
        <v/>
      </c>
      <c r="I46" s="17" t="str">
        <f>IF($D46="","",VLOOKUP($D46,参加申込書!$D$17:$E$136,2,FALSE))</f>
        <v/>
      </c>
      <c r="J46" s="17" t="str">
        <f>IF($I46="","",VLOOKUP($I46,参加申込書!$E$17:$I$136,4,FALSE))</f>
        <v/>
      </c>
      <c r="K46" s="17">
        <f>IF($J46="",0,VLOOKUP($J46,参加申込書!$K$18:$O$34,3,FALSE))</f>
        <v>0</v>
      </c>
      <c r="L46" s="17">
        <f>IF($G46="",100,VLOOKUP($G46,参加申込書!$L$18:$M$34,2,FALSE))</f>
        <v>100</v>
      </c>
      <c r="M46" s="20" t="str">
        <f>IF(組演武!$D56="","",組演武!$D56)</f>
        <v/>
      </c>
      <c r="N46" s="20" t="str">
        <f>IF(組演武!$I56="","",組演武!$I56)</f>
        <v/>
      </c>
    </row>
    <row r="47" spans="2:14" ht="18" customHeight="1" x14ac:dyDescent="0.15">
      <c r="B47" s="8">
        <v>12</v>
      </c>
      <c r="C47" s="10" t="str">
        <f>IF($I47="","",VLOOKUP($I47,参加申込書!$E$17:$I$136,2,FALSE))</f>
        <v/>
      </c>
      <c r="D47" s="54"/>
      <c r="E47" s="9" t="str">
        <f>IF($I47="","",VLOOKUP($I47,参加申込書!$E$17:$I$136,3,FALSE))</f>
        <v/>
      </c>
      <c r="F47" s="9" t="str">
        <f>IF($J47="","",VLOOKUP($J47,参加申込書!$K$18:$O$34,4,FALSE))</f>
        <v/>
      </c>
      <c r="G47" s="56" t="str">
        <f>IF($I47="","",VLOOKUP($I47,参加申込書!$E$17:$I$136,5,FALSE))</f>
        <v/>
      </c>
      <c r="I47" s="17" t="str">
        <f>IF($D47="","",VLOOKUP($D47,参加申込書!$D$17:$E$136,2,FALSE))</f>
        <v/>
      </c>
      <c r="J47" s="17" t="str">
        <f>IF($I47="","",VLOOKUP($I47,参加申込書!$E$17:$I$136,4,FALSE))</f>
        <v/>
      </c>
      <c r="K47" s="17">
        <f>IF($J47="",0,VLOOKUP($J47,参加申込書!$K$18:$O$34,3,FALSE))</f>
        <v>0</v>
      </c>
      <c r="L47" s="17">
        <f>IF($G47="",100,VLOOKUP($G47,参加申込書!$L$18:$M$34,2,FALSE))</f>
        <v>100</v>
      </c>
      <c r="M47" s="18" t="str">
        <f>IF(組演武!$D62="","",組演武!$D62)</f>
        <v/>
      </c>
      <c r="N47" s="18" t="str">
        <f>IF(組演武!$I62="","",組演武!$I62)</f>
        <v/>
      </c>
    </row>
    <row r="48" spans="2:14" ht="18" customHeight="1" x14ac:dyDescent="0.15">
      <c r="B48" s="8">
        <v>13</v>
      </c>
      <c r="C48" s="10" t="str">
        <f>IF($I48="","",VLOOKUP($I48,参加申込書!$E$17:$I$136,2,FALSE))</f>
        <v/>
      </c>
      <c r="D48" s="54"/>
      <c r="E48" s="9" t="str">
        <f>IF($I48="","",VLOOKUP($I48,参加申込書!$E$17:$I$136,3,FALSE))</f>
        <v/>
      </c>
      <c r="F48" s="9" t="str">
        <f>IF($J48="","",VLOOKUP($J48,参加申込書!$K$18:$O$34,4,FALSE))</f>
        <v/>
      </c>
      <c r="G48" s="56" t="str">
        <f>IF($I48="","",VLOOKUP($I48,参加申込書!$E$17:$I$136,5,FALSE))</f>
        <v/>
      </c>
      <c r="I48" s="17" t="str">
        <f>IF($D48="","",VLOOKUP($D48,参加申込書!$D$17:$E$136,2,FALSE))</f>
        <v/>
      </c>
      <c r="J48" s="17" t="str">
        <f>IF($I48="","",VLOOKUP($I48,参加申込書!$E$17:$I$136,4,FALSE))</f>
        <v/>
      </c>
      <c r="K48" s="17">
        <f>IF($J48="",0,VLOOKUP($J48,参加申込書!$K$18:$O$34,3,FALSE))</f>
        <v>0</v>
      </c>
      <c r="L48" s="17">
        <f>IF($G48="",100,VLOOKUP($G48,参加申込書!$L$18:$M$34,2,FALSE))</f>
        <v>100</v>
      </c>
      <c r="M48" s="19" t="str">
        <f>IF(組演武!$D63="","",組演武!$D63)</f>
        <v/>
      </c>
      <c r="N48" s="19" t="str">
        <f>IF(組演武!$I63="","",組演武!$I63)</f>
        <v/>
      </c>
    </row>
    <row r="49" spans="2:14" ht="18" customHeight="1" x14ac:dyDescent="0.15">
      <c r="B49" s="8">
        <v>14</v>
      </c>
      <c r="C49" s="10" t="str">
        <f>IF($I49="","",VLOOKUP($I49,参加申込書!$E$17:$I$136,2,FALSE))</f>
        <v/>
      </c>
      <c r="D49" s="54"/>
      <c r="E49" s="9" t="str">
        <f>IF($I49="","",VLOOKUP($I49,参加申込書!$E$17:$I$136,3,FALSE))</f>
        <v/>
      </c>
      <c r="F49" s="9" t="str">
        <f>IF($J49="","",VLOOKUP($J49,参加申込書!$K$18:$O$34,4,FALSE))</f>
        <v/>
      </c>
      <c r="G49" s="56" t="str">
        <f>IF($I49="","",VLOOKUP($I49,参加申込書!$E$17:$I$136,5,FALSE))</f>
        <v/>
      </c>
      <c r="I49" s="17" t="str">
        <f>IF($D49="","",VLOOKUP($D49,参加申込書!$D$17:$E$136,2,FALSE))</f>
        <v/>
      </c>
      <c r="J49" s="17" t="str">
        <f>IF($I49="","",VLOOKUP($I49,参加申込書!$E$17:$I$136,4,FALSE))</f>
        <v/>
      </c>
      <c r="K49" s="17">
        <f>IF($J49="",0,VLOOKUP($J49,参加申込書!$K$18:$O$34,3,FALSE))</f>
        <v>0</v>
      </c>
      <c r="L49" s="17">
        <f>IF($G49="",100,VLOOKUP($G49,参加申込書!$L$18:$M$34,2,FALSE))</f>
        <v>100</v>
      </c>
      <c r="M49" s="19" t="str">
        <f>IF(組演武!$D64="","",組演武!$D64)</f>
        <v/>
      </c>
      <c r="N49" s="19" t="str">
        <f>IF(組演武!$I64="","",組演武!$I64)</f>
        <v/>
      </c>
    </row>
    <row r="50" spans="2:14" ht="18" customHeight="1" x14ac:dyDescent="0.15">
      <c r="B50" s="8">
        <v>15</v>
      </c>
      <c r="C50" s="10" t="str">
        <f>IF($I50="","",VLOOKUP($I50,参加申込書!$E$17:$I$136,2,FALSE))</f>
        <v/>
      </c>
      <c r="D50" s="54"/>
      <c r="E50" s="9" t="str">
        <f>IF($I50="","",VLOOKUP($I50,参加申込書!$E$17:$I$136,3,FALSE))</f>
        <v/>
      </c>
      <c r="F50" s="9" t="str">
        <f>IF($J50="","",VLOOKUP($J50,参加申込書!$K$18:$O$34,4,FALSE))</f>
        <v/>
      </c>
      <c r="G50" s="56" t="str">
        <f>IF($I50="","",VLOOKUP($I50,参加申込書!$E$17:$I$136,5,FALSE))</f>
        <v/>
      </c>
      <c r="I50" s="17" t="str">
        <f>IF($D50="","",VLOOKUP($D50,参加申込書!$D$17:$E$136,2,FALSE))</f>
        <v/>
      </c>
      <c r="J50" s="17" t="str">
        <f>IF($I50="","",VLOOKUP($I50,参加申込書!$E$17:$I$136,4,FALSE))</f>
        <v/>
      </c>
      <c r="K50" s="17">
        <f>IF($J50="",0,VLOOKUP($J50,参加申込書!$K$18:$O$34,3,FALSE))</f>
        <v>0</v>
      </c>
      <c r="L50" s="17">
        <f>IF($G50="",100,VLOOKUP($G50,参加申込書!$L$18:$M$34,2,FALSE))</f>
        <v>100</v>
      </c>
      <c r="M50" s="19" t="str">
        <f>IF(組演武!$D65="","",組演武!$D65)</f>
        <v/>
      </c>
      <c r="N50" s="19" t="str">
        <f>IF(組演武!$I65="","",組演武!$I65)</f>
        <v/>
      </c>
    </row>
    <row r="51" spans="2:14" ht="18" customHeight="1" x14ac:dyDescent="0.15">
      <c r="B51" s="8">
        <v>16</v>
      </c>
      <c r="C51" s="10" t="str">
        <f>IF($I51="","",VLOOKUP($I51,参加申込書!$E$17:$I$136,2,FALSE))</f>
        <v/>
      </c>
      <c r="D51" s="54"/>
      <c r="E51" s="9" t="str">
        <f>IF($I51="","",VLOOKUP($I51,参加申込書!$E$17:$I$136,3,FALSE))</f>
        <v/>
      </c>
      <c r="F51" s="9" t="str">
        <f>IF($J51="","",VLOOKUP($J51,参加申込書!$K$18:$O$34,4,FALSE))</f>
        <v/>
      </c>
      <c r="G51" s="56" t="str">
        <f>IF($I51="","",VLOOKUP($I51,参加申込書!$E$17:$I$136,5,FALSE))</f>
        <v/>
      </c>
      <c r="I51" s="17" t="str">
        <f>IF($D51="","",VLOOKUP($D51,参加申込書!$D$17:$E$136,2,FALSE))</f>
        <v/>
      </c>
      <c r="J51" s="17" t="str">
        <f>IF($I51="","",VLOOKUP($I51,参加申込書!$E$17:$I$136,4,FALSE))</f>
        <v/>
      </c>
      <c r="K51" s="17">
        <f>IF($J51="",0,VLOOKUP($J51,参加申込書!$K$18:$O$34,3,FALSE))</f>
        <v>0</v>
      </c>
      <c r="L51" s="17">
        <f>IF($G51="",100,VLOOKUP($G51,参加申込書!$L$18:$M$34,2,FALSE))</f>
        <v>100</v>
      </c>
      <c r="M51" s="19" t="str">
        <f>IF(組演武!$D66="","",組演武!$D66)</f>
        <v/>
      </c>
      <c r="N51" s="19" t="str">
        <f>IF(組演武!$I66="","",組演武!$I66)</f>
        <v/>
      </c>
    </row>
    <row r="52" spans="2:14" ht="18" customHeight="1" x14ac:dyDescent="0.15">
      <c r="B52" s="8">
        <v>17</v>
      </c>
      <c r="C52" s="10" t="str">
        <f>IF($I52="","",VLOOKUP($I52,参加申込書!$E$17:$I$136,2,FALSE))</f>
        <v/>
      </c>
      <c r="D52" s="54"/>
      <c r="E52" s="9" t="str">
        <f>IF($I52="","",VLOOKUP($I52,参加申込書!$E$17:$I$136,3,FALSE))</f>
        <v/>
      </c>
      <c r="F52" s="9" t="str">
        <f>IF($J52="","",VLOOKUP($J52,参加申込書!$K$18:$O$34,4,FALSE))</f>
        <v/>
      </c>
      <c r="G52" s="56" t="str">
        <f>IF($I52="","",VLOOKUP($I52,参加申込書!$E$17:$I$136,5,FALSE))</f>
        <v/>
      </c>
      <c r="I52" s="17" t="str">
        <f>IF($D52="","",VLOOKUP($D52,参加申込書!$D$17:$E$136,2,FALSE))</f>
        <v/>
      </c>
      <c r="J52" s="17" t="str">
        <f>IF($I52="","",VLOOKUP($I52,参加申込書!$E$17:$I$136,4,FALSE))</f>
        <v/>
      </c>
      <c r="K52" s="17">
        <f>IF($J52="",0,VLOOKUP($J52,参加申込書!$K$18:$O$34,3,FALSE))</f>
        <v>0</v>
      </c>
      <c r="L52" s="17">
        <f>IF($G52="",100,VLOOKUP($G52,参加申込書!$L$18:$M$34,2,FALSE))</f>
        <v>100</v>
      </c>
      <c r="M52" s="19" t="str">
        <f>IF(組演武!$D67="","",組演武!$D67)</f>
        <v/>
      </c>
      <c r="N52" s="19" t="str">
        <f>IF(組演武!$I67="","",組演武!$I67)</f>
        <v/>
      </c>
    </row>
    <row r="53" spans="2:14" ht="18" customHeight="1" x14ac:dyDescent="0.15">
      <c r="B53" s="8">
        <v>18</v>
      </c>
      <c r="C53" s="10" t="str">
        <f>IF($I53="","",VLOOKUP($I53,参加申込書!$E$17:$I$136,2,FALSE))</f>
        <v/>
      </c>
      <c r="D53" s="54"/>
      <c r="E53" s="9" t="str">
        <f>IF($I53="","",VLOOKUP($I53,参加申込書!$E$17:$I$136,3,FALSE))</f>
        <v/>
      </c>
      <c r="F53" s="9" t="str">
        <f>IF($J53="","",VLOOKUP($J53,参加申込書!$K$18:$O$34,4,FALSE))</f>
        <v/>
      </c>
      <c r="G53" s="56" t="str">
        <f>IF($I53="","",VLOOKUP($I53,参加申込書!$E$17:$I$136,5,FALSE))</f>
        <v/>
      </c>
      <c r="I53" s="17" t="str">
        <f>IF($D53="","",VLOOKUP($D53,参加申込書!$D$17:$E$136,2,FALSE))</f>
        <v/>
      </c>
      <c r="J53" s="17" t="str">
        <f>IF($I53="","",VLOOKUP($I53,参加申込書!$E$17:$I$136,4,FALSE))</f>
        <v/>
      </c>
      <c r="K53" s="17">
        <f>IF($J53="",0,VLOOKUP($J53,参加申込書!$K$18:$O$34,3,FALSE))</f>
        <v>0</v>
      </c>
      <c r="L53" s="17">
        <f>IF($G53="",100,VLOOKUP($G53,参加申込書!$L$18:$M$34,2,FALSE))</f>
        <v>100</v>
      </c>
      <c r="M53" s="19" t="str">
        <f>IF(組演武!$D68="","",組演武!$D68)</f>
        <v/>
      </c>
      <c r="N53" s="19" t="str">
        <f>IF(組演武!$I68="","",組演武!$I68)</f>
        <v/>
      </c>
    </row>
    <row r="54" spans="2:14" ht="18" customHeight="1" x14ac:dyDescent="0.15">
      <c r="B54" s="8">
        <v>19</v>
      </c>
      <c r="C54" s="10" t="str">
        <f>IF($I54="","",VLOOKUP($I54,参加申込書!$E$17:$I$136,2,FALSE))</f>
        <v/>
      </c>
      <c r="D54" s="54"/>
      <c r="E54" s="9" t="str">
        <f>IF($I54="","",VLOOKUP($I54,参加申込書!$E$17:$I$136,3,FALSE))</f>
        <v/>
      </c>
      <c r="F54" s="9" t="str">
        <f>IF($J54="","",VLOOKUP($J54,参加申込書!$K$18:$O$34,4,FALSE))</f>
        <v/>
      </c>
      <c r="G54" s="56" t="str">
        <f>IF($I54="","",VLOOKUP($I54,参加申込書!$E$17:$I$136,5,FALSE))</f>
        <v/>
      </c>
      <c r="I54" s="17" t="str">
        <f>IF($D54="","",VLOOKUP($D54,参加申込書!$D$17:$E$136,2,FALSE))</f>
        <v/>
      </c>
      <c r="J54" s="17" t="str">
        <f>IF($I54="","",VLOOKUP($I54,参加申込書!$E$17:$I$136,4,FALSE))</f>
        <v/>
      </c>
      <c r="K54" s="17">
        <f>IF($J54="",0,VLOOKUP($J54,参加申込書!$K$18:$O$34,3,FALSE))</f>
        <v>0</v>
      </c>
      <c r="L54" s="17">
        <f>IF($G54="",100,VLOOKUP($G54,参加申込書!$L$18:$M$34,2,FALSE))</f>
        <v>100</v>
      </c>
      <c r="M54" s="19" t="str">
        <f>IF(組演武!$D69="","",組演武!$D69)</f>
        <v/>
      </c>
      <c r="N54" s="19" t="str">
        <f>IF(組演武!$I69="","",組演武!$I69)</f>
        <v/>
      </c>
    </row>
    <row r="55" spans="2:14" ht="18" customHeight="1" x14ac:dyDescent="0.15">
      <c r="B55" s="8">
        <v>20</v>
      </c>
      <c r="C55" s="10" t="str">
        <f>IF($I55="","",VLOOKUP($I55,参加申込書!$E$17:$I$136,2,FALSE))</f>
        <v/>
      </c>
      <c r="D55" s="54"/>
      <c r="E55" s="9" t="str">
        <f>IF($I55="","",VLOOKUP($I55,参加申込書!$E$17:$I$136,3,FALSE))</f>
        <v/>
      </c>
      <c r="F55" s="9" t="str">
        <f>IF($J55="","",VLOOKUP($J55,参加申込書!$K$18:$O$34,4,FALSE))</f>
        <v/>
      </c>
      <c r="G55" s="56" t="str">
        <f>IF($I55="","",VLOOKUP($I55,参加申込書!$E$17:$I$136,5,FALSE))</f>
        <v/>
      </c>
      <c r="I55" s="17" t="str">
        <f>IF($D55="","",VLOOKUP($D55,参加申込書!$D$17:$E$136,2,FALSE))</f>
        <v/>
      </c>
      <c r="J55" s="17" t="str">
        <f>IF($I55="","",VLOOKUP($I55,参加申込書!$E$17:$I$136,4,FALSE))</f>
        <v/>
      </c>
      <c r="K55" s="17">
        <f>IF($J55="",0,VLOOKUP($J55,参加申込書!$K$18:$O$34,3,FALSE))</f>
        <v>0</v>
      </c>
      <c r="L55" s="17">
        <f>IF($G55="",100,VLOOKUP($G55,参加申込書!$L$18:$M$34,2,FALSE))</f>
        <v>100</v>
      </c>
      <c r="M55" s="19" t="str">
        <f>IF(組演武!$D70="","",組演武!$D70)</f>
        <v/>
      </c>
      <c r="N55" s="19" t="str">
        <f>IF(組演武!$I70="","",組演武!$I70)</f>
        <v/>
      </c>
    </row>
    <row r="56" spans="2:14" ht="18" customHeight="1" x14ac:dyDescent="0.15">
      <c r="B56" s="8">
        <v>21</v>
      </c>
      <c r="C56" s="10" t="str">
        <f>IF($I56="","",VLOOKUP($I56,参加申込書!$E$17:$I$136,2,FALSE))</f>
        <v/>
      </c>
      <c r="D56" s="54"/>
      <c r="E56" s="9" t="str">
        <f>IF($I56="","",VLOOKUP($I56,参加申込書!$E$17:$I$136,3,FALSE))</f>
        <v/>
      </c>
      <c r="F56" s="9" t="str">
        <f>IF($J56="","",VLOOKUP($J56,参加申込書!$K$18:$O$34,4,FALSE))</f>
        <v/>
      </c>
      <c r="G56" s="56" t="str">
        <f>IF($I56="","",VLOOKUP($I56,参加申込書!$E$17:$I$136,5,FALSE))</f>
        <v/>
      </c>
      <c r="I56" s="17" t="str">
        <f>IF($D56="","",VLOOKUP($D56,参加申込書!$D$17:$E$136,2,FALSE))</f>
        <v/>
      </c>
      <c r="J56" s="17" t="str">
        <f>IF($I56="","",VLOOKUP($I56,参加申込書!$E$17:$I$136,4,FALSE))</f>
        <v/>
      </c>
      <c r="K56" s="17">
        <f>IF($J56="",0,VLOOKUP($J56,参加申込書!$K$18:$O$34,3,FALSE))</f>
        <v>0</v>
      </c>
      <c r="L56" s="17">
        <f>IF($G56="",100,VLOOKUP($G56,参加申込書!$L$18:$M$34,2,FALSE))</f>
        <v>100</v>
      </c>
      <c r="M56" s="19" t="str">
        <f>IF(組演武!$D71="","",組演武!$D71)</f>
        <v/>
      </c>
      <c r="N56" s="19" t="str">
        <f>IF(組演武!$I71="","",組演武!$I71)</f>
        <v/>
      </c>
    </row>
    <row r="57" spans="2:14" ht="18" customHeight="1" x14ac:dyDescent="0.15">
      <c r="B57" s="8">
        <v>22</v>
      </c>
      <c r="C57" s="10" t="str">
        <f>IF($I57="","",VLOOKUP($I57,参加申込書!$E$17:$I$136,2,FALSE))</f>
        <v/>
      </c>
      <c r="D57" s="54"/>
      <c r="E57" s="9" t="str">
        <f>IF($I57="","",VLOOKUP($I57,参加申込書!$E$17:$I$136,3,FALSE))</f>
        <v/>
      </c>
      <c r="F57" s="9" t="str">
        <f>IF($J57="","",VLOOKUP($J57,参加申込書!$K$18:$O$34,4,FALSE))</f>
        <v/>
      </c>
      <c r="G57" s="56" t="str">
        <f>IF($I57="","",VLOOKUP($I57,参加申込書!$E$17:$I$136,5,FALSE))</f>
        <v/>
      </c>
      <c r="I57" s="17" t="str">
        <f>IF($D57="","",VLOOKUP($D57,参加申込書!$D$17:$E$136,2,FALSE))</f>
        <v/>
      </c>
      <c r="J57" s="17" t="str">
        <f>IF($I57="","",VLOOKUP($I57,参加申込書!$E$17:$I$136,4,FALSE))</f>
        <v/>
      </c>
      <c r="K57" s="17">
        <f>IF($J57="",0,VLOOKUP($J57,参加申込書!$K$18:$O$34,3,FALSE))</f>
        <v>0</v>
      </c>
      <c r="L57" s="17">
        <f>IF($G57="",100,VLOOKUP($G57,参加申込書!$L$18:$M$34,2,FALSE))</f>
        <v>100</v>
      </c>
      <c r="M57" s="19" t="str">
        <f>IF(組演武!$D72="","",組演武!$D72)</f>
        <v/>
      </c>
      <c r="N57" s="19" t="str">
        <f>IF(組演武!$I72="","",組演武!$I72)</f>
        <v/>
      </c>
    </row>
    <row r="58" spans="2:14" ht="18" customHeight="1" x14ac:dyDescent="0.15">
      <c r="B58" s="8">
        <v>23</v>
      </c>
      <c r="C58" s="10" t="str">
        <f>IF($I58="","",VLOOKUP($I58,参加申込書!$E$17:$I$136,2,FALSE))</f>
        <v/>
      </c>
      <c r="D58" s="54"/>
      <c r="E58" s="9" t="str">
        <f>IF($I58="","",VLOOKUP($I58,参加申込書!$E$17:$I$136,3,FALSE))</f>
        <v/>
      </c>
      <c r="F58" s="9" t="str">
        <f>IF($J58="","",VLOOKUP($J58,参加申込書!$K$18:$O$34,4,FALSE))</f>
        <v/>
      </c>
      <c r="G58" s="56" t="str">
        <f>IF($I58="","",VLOOKUP($I58,参加申込書!$E$17:$I$136,5,FALSE))</f>
        <v/>
      </c>
      <c r="I58" s="17" t="str">
        <f>IF($D58="","",VLOOKUP($D58,参加申込書!$D$17:$E$136,2,FALSE))</f>
        <v/>
      </c>
      <c r="J58" s="17" t="str">
        <f>IF($I58="","",VLOOKUP($I58,参加申込書!$E$17:$I$136,4,FALSE))</f>
        <v/>
      </c>
      <c r="K58" s="17">
        <f>IF($J58="",0,VLOOKUP($J58,参加申込書!$K$18:$O$34,3,FALSE))</f>
        <v>0</v>
      </c>
      <c r="L58" s="17">
        <f>IF($G58="",100,VLOOKUP($G58,参加申込書!$L$18:$M$34,2,FALSE))</f>
        <v>100</v>
      </c>
      <c r="M58" s="19" t="str">
        <f>IF(組演武!$D73="","",組演武!$D73)</f>
        <v/>
      </c>
      <c r="N58" s="19" t="str">
        <f>IF(組演武!$I73="","",組演武!$I73)</f>
        <v/>
      </c>
    </row>
    <row r="59" spans="2:14" ht="18" customHeight="1" x14ac:dyDescent="0.15">
      <c r="B59" s="8">
        <v>24</v>
      </c>
      <c r="C59" s="10" t="str">
        <f>IF($I59="","",VLOOKUP($I59,参加申込書!$E$17:$I$136,2,FALSE))</f>
        <v/>
      </c>
      <c r="D59" s="54"/>
      <c r="E59" s="9" t="str">
        <f>IF($I59="","",VLOOKUP($I59,参加申込書!$E$17:$I$136,3,FALSE))</f>
        <v/>
      </c>
      <c r="F59" s="9" t="str">
        <f>IF($J59="","",VLOOKUP($J59,参加申込書!$K$18:$O$34,4,FALSE))</f>
        <v/>
      </c>
      <c r="G59" s="56" t="str">
        <f>IF($I59="","",VLOOKUP($I59,参加申込書!$E$17:$I$136,5,FALSE))</f>
        <v/>
      </c>
      <c r="I59" s="17" t="str">
        <f>IF($D59="","",VLOOKUP($D59,参加申込書!$D$17:$E$136,2,FALSE))</f>
        <v/>
      </c>
      <c r="J59" s="17" t="str">
        <f>IF($I59="","",VLOOKUP($I59,参加申込書!$E$17:$I$136,4,FALSE))</f>
        <v/>
      </c>
      <c r="K59" s="17">
        <f>IF($J59="",0,VLOOKUP($J59,参加申込書!$K$18:$O$34,3,FALSE))</f>
        <v>0</v>
      </c>
      <c r="L59" s="17">
        <f>IF($G59="",100,VLOOKUP($G59,参加申込書!$L$18:$M$34,2,FALSE))</f>
        <v>100</v>
      </c>
      <c r="M59" s="19" t="str">
        <f>IF(組演武!$D74="","",組演武!$D74)</f>
        <v/>
      </c>
      <c r="N59" s="19" t="str">
        <f>IF(組演武!$I74="","",組演武!$I74)</f>
        <v/>
      </c>
    </row>
    <row r="60" spans="2:14" ht="18" customHeight="1" x14ac:dyDescent="0.15">
      <c r="I60" s="14"/>
      <c r="J60" s="14"/>
      <c r="K60" s="14"/>
      <c r="L60" s="14"/>
      <c r="M60" s="19" t="str">
        <f>IF(組演武!$D75="","",組演武!$D75)</f>
        <v/>
      </c>
      <c r="N60" s="19" t="str">
        <f>IF(組演武!$I75="","",組演武!$I75)</f>
        <v/>
      </c>
    </row>
    <row r="61" spans="2:14" ht="18" customHeight="1" x14ac:dyDescent="0.15">
      <c r="I61" s="14"/>
      <c r="J61" s="14"/>
      <c r="K61" s="14"/>
      <c r="L61" s="14"/>
      <c r="M61" s="19" t="str">
        <f>IF(組演武!$D76="","",組演武!$D76)</f>
        <v/>
      </c>
      <c r="N61" s="19" t="str">
        <f>IF(組演武!$I76="","",組演武!$I76)</f>
        <v/>
      </c>
    </row>
    <row r="62" spans="2:14" ht="18" customHeight="1" x14ac:dyDescent="0.15">
      <c r="I62" s="14"/>
      <c r="J62" s="14"/>
      <c r="K62" s="14"/>
      <c r="L62" s="14"/>
      <c r="M62" s="20" t="str">
        <f>IF(組演武!$D77="","",組演武!$D77)</f>
        <v/>
      </c>
      <c r="N62" s="20" t="str">
        <f>IF(組演武!$I77="","",組演武!$I77)</f>
        <v/>
      </c>
    </row>
    <row r="63" spans="2:14" ht="27" customHeight="1" x14ac:dyDescent="0.15">
      <c r="B63" s="97" t="s">
        <v>102</v>
      </c>
      <c r="C63" s="97"/>
      <c r="D63" s="97" t="s">
        <v>104</v>
      </c>
      <c r="E63" s="97"/>
      <c r="F63" s="97"/>
      <c r="I63" s="60" t="s">
        <v>88</v>
      </c>
      <c r="J63" s="60" t="s">
        <v>94</v>
      </c>
      <c r="K63" s="60" t="s">
        <v>53</v>
      </c>
      <c r="L63" s="60" t="s">
        <v>30</v>
      </c>
      <c r="M63" s="18" t="str">
        <f>IF(組演武!$D83="","",組演武!$D83)</f>
        <v/>
      </c>
      <c r="N63" s="18" t="str">
        <f>IF(組演武!$I83="","",組演武!$I83)</f>
        <v/>
      </c>
    </row>
    <row r="64" spans="2:14" ht="18" customHeight="1" x14ac:dyDescent="0.15">
      <c r="B64" s="3" t="s">
        <v>31</v>
      </c>
      <c r="C64" s="4" t="s">
        <v>34</v>
      </c>
      <c r="D64" s="5" t="s">
        <v>35</v>
      </c>
      <c r="E64" s="5" t="s">
        <v>36</v>
      </c>
      <c r="F64" s="5" t="s">
        <v>3</v>
      </c>
      <c r="G64" s="6" t="s">
        <v>37</v>
      </c>
      <c r="I64" s="16" t="s">
        <v>32</v>
      </c>
      <c r="J64" s="16" t="s">
        <v>32</v>
      </c>
      <c r="K64" s="16" t="s">
        <v>32</v>
      </c>
      <c r="L64" s="16" t="s">
        <v>32</v>
      </c>
      <c r="M64" s="19" t="str">
        <f>IF(組演武!$D84="","",組演武!$D84)</f>
        <v/>
      </c>
      <c r="N64" s="19" t="str">
        <f>IF(組演武!$I84="","",組演武!$I84)</f>
        <v/>
      </c>
    </row>
    <row r="65" spans="2:14" ht="18" customHeight="1" x14ac:dyDescent="0.15">
      <c r="B65" s="8">
        <v>1</v>
      </c>
      <c r="C65" s="10" t="str">
        <f>IF($I65="","",VLOOKUP($I65,参加申込書!$E$17:$I$136,2,FALSE))</f>
        <v/>
      </c>
      <c r="D65" s="54"/>
      <c r="E65" s="9" t="str">
        <f>IF($I65="","",VLOOKUP($I65,参加申込書!$E$17:$I$136,3,FALSE))</f>
        <v/>
      </c>
      <c r="F65" s="9" t="str">
        <f>IF($J65="","",VLOOKUP($J65,参加申込書!$K$18:$O$34,4,FALSE))</f>
        <v/>
      </c>
      <c r="G65" s="56" t="str">
        <f>IF($I65="","",VLOOKUP($I65,参加申込書!$E$17:$I$136,5,FALSE))</f>
        <v/>
      </c>
      <c r="I65" s="17" t="str">
        <f>IF($D65="","",VLOOKUP($D65,参加申込書!$D$17:$E$136,2,FALSE))</f>
        <v/>
      </c>
      <c r="J65" s="17" t="str">
        <f>IF($I65="","",VLOOKUP($I65,参加申込書!$E$17:$I$136,4,FALSE))</f>
        <v/>
      </c>
      <c r="K65" s="17">
        <f>IF($J65="",100,VLOOKUP($J65,参加申込書!$K$18:$O$34,3,FALSE))</f>
        <v>100</v>
      </c>
      <c r="L65" s="17">
        <f>IF($G65="",0,VLOOKUP($G65,参加申込書!$L$18:$M$34,2,FALSE))</f>
        <v>0</v>
      </c>
      <c r="M65" s="19" t="str">
        <f>IF(組演武!$D85="","",組演武!$D85)</f>
        <v/>
      </c>
      <c r="N65" s="19" t="str">
        <f>IF(組演武!$I85="","",組演武!$I85)</f>
        <v/>
      </c>
    </row>
    <row r="66" spans="2:14" ht="18" customHeight="1" x14ac:dyDescent="0.15">
      <c r="B66" s="8">
        <v>2</v>
      </c>
      <c r="C66" s="10" t="str">
        <f>IF($I66="","",VLOOKUP($I66,参加申込書!$E$17:$I$136,2,FALSE))</f>
        <v/>
      </c>
      <c r="D66" s="54"/>
      <c r="E66" s="9" t="str">
        <f>IF($I66="","",VLOOKUP($I66,参加申込書!$E$17:$I$136,3,FALSE))</f>
        <v/>
      </c>
      <c r="F66" s="9" t="str">
        <f>IF($J66="","",VLOOKUP($J66,参加申込書!$K$18:$O$34,4,FALSE))</f>
        <v/>
      </c>
      <c r="G66" s="56" t="str">
        <f>IF($I66="","",VLOOKUP($I66,参加申込書!$E$17:$I$136,5,FALSE))</f>
        <v/>
      </c>
      <c r="I66" s="17" t="str">
        <f>IF($D66="","",VLOOKUP($D66,参加申込書!$D$17:$E$136,2,FALSE))</f>
        <v/>
      </c>
      <c r="J66" s="17" t="str">
        <f>IF($I66="","",VLOOKUP($I66,参加申込書!$E$17:$I$136,4,FALSE))</f>
        <v/>
      </c>
      <c r="K66" s="17">
        <f>IF($J66="",100,VLOOKUP($J66,参加申込書!$K$18:$O$34,3,FALSE))</f>
        <v>100</v>
      </c>
      <c r="L66" s="17">
        <f>IF($G66="",0,VLOOKUP($G66,参加申込書!$L$18:$M$34,2,FALSE))</f>
        <v>0</v>
      </c>
      <c r="M66" s="19" t="str">
        <f>IF(組演武!$D86="","",組演武!$D86)</f>
        <v/>
      </c>
      <c r="N66" s="19" t="str">
        <f>IF(組演武!$I86="","",組演武!$I86)</f>
        <v/>
      </c>
    </row>
    <row r="67" spans="2:14" ht="18" customHeight="1" x14ac:dyDescent="0.15">
      <c r="B67" s="8">
        <v>3</v>
      </c>
      <c r="C67" s="10" t="str">
        <f>IF($I67="","",VLOOKUP($I67,参加申込書!$E$17:$I$136,2,FALSE))</f>
        <v/>
      </c>
      <c r="D67" s="54"/>
      <c r="E67" s="9" t="str">
        <f>IF($I67="","",VLOOKUP($I67,参加申込書!$E$17:$I$136,3,FALSE))</f>
        <v/>
      </c>
      <c r="F67" s="9" t="str">
        <f>IF($J67="","",VLOOKUP($J67,参加申込書!$K$18:$O$34,4,FALSE))</f>
        <v/>
      </c>
      <c r="G67" s="56" t="str">
        <f>IF($I67="","",VLOOKUP($I67,参加申込書!$E$17:$I$136,5,FALSE))</f>
        <v/>
      </c>
      <c r="I67" s="17" t="str">
        <f>IF($D67="","",VLOOKUP($D67,参加申込書!$D$17:$E$136,2,FALSE))</f>
        <v/>
      </c>
      <c r="J67" s="17" t="str">
        <f>IF($I67="","",VLOOKUP($I67,参加申込書!$E$17:$I$136,4,FALSE))</f>
        <v/>
      </c>
      <c r="K67" s="17">
        <f>IF($J67="",100,VLOOKUP($J67,参加申込書!$K$18:$O$34,3,FALSE))</f>
        <v>100</v>
      </c>
      <c r="L67" s="17">
        <f>IF($G67="",0,VLOOKUP($G67,参加申込書!$L$18:$M$34,2,FALSE))</f>
        <v>0</v>
      </c>
      <c r="M67" s="19" t="str">
        <f>IF(組演武!$D87="","",組演武!$D87)</f>
        <v/>
      </c>
      <c r="N67" s="19" t="str">
        <f>IF(組演武!$I87="","",組演武!$I87)</f>
        <v/>
      </c>
    </row>
    <row r="68" spans="2:14" ht="18" customHeight="1" x14ac:dyDescent="0.15">
      <c r="B68" s="8">
        <v>4</v>
      </c>
      <c r="C68" s="10" t="str">
        <f>IF($I68="","",VLOOKUP($I68,参加申込書!$E$17:$I$136,2,FALSE))</f>
        <v/>
      </c>
      <c r="D68" s="54"/>
      <c r="E68" s="9" t="str">
        <f>IF($I68="","",VLOOKUP($I68,参加申込書!$E$17:$I$136,3,FALSE))</f>
        <v/>
      </c>
      <c r="F68" s="9" t="str">
        <f>IF($J68="","",VLOOKUP($J68,参加申込書!$K$18:$O$34,4,FALSE))</f>
        <v/>
      </c>
      <c r="G68" s="56" t="str">
        <f>IF($I68="","",VLOOKUP($I68,参加申込書!$E$17:$I$136,5,FALSE))</f>
        <v/>
      </c>
      <c r="I68" s="17" t="str">
        <f>IF($D68="","",VLOOKUP($D68,参加申込書!$D$17:$E$136,2,FALSE))</f>
        <v/>
      </c>
      <c r="J68" s="17" t="str">
        <f>IF($I68="","",VLOOKUP($I68,参加申込書!$E$17:$I$136,4,FALSE))</f>
        <v/>
      </c>
      <c r="K68" s="17">
        <f>IF($J68="",100,VLOOKUP($J68,参加申込書!$K$18:$O$34,3,FALSE))</f>
        <v>100</v>
      </c>
      <c r="L68" s="17">
        <f>IF($G68="",0,VLOOKUP($G68,参加申込書!$L$18:$M$34,2,FALSE))</f>
        <v>0</v>
      </c>
      <c r="M68" s="19" t="str">
        <f>IF(組演武!$D88="","",組演武!$D88)</f>
        <v/>
      </c>
      <c r="N68" s="19" t="str">
        <f>IF(組演武!$I88="","",組演武!$I88)</f>
        <v/>
      </c>
    </row>
    <row r="69" spans="2:14" ht="18" customHeight="1" x14ac:dyDescent="0.15">
      <c r="B69" s="8">
        <v>5</v>
      </c>
      <c r="C69" s="10" t="str">
        <f>IF($I69="","",VLOOKUP($I69,参加申込書!$E$17:$I$136,2,FALSE))</f>
        <v/>
      </c>
      <c r="D69" s="54"/>
      <c r="E69" s="9" t="str">
        <f>IF($I69="","",VLOOKUP($I69,参加申込書!$E$17:$I$136,3,FALSE))</f>
        <v/>
      </c>
      <c r="F69" s="9" t="str">
        <f>IF($J69="","",VLOOKUP($J69,参加申込書!$K$18:$O$34,4,FALSE))</f>
        <v/>
      </c>
      <c r="G69" s="56" t="str">
        <f>IF($I69="","",VLOOKUP($I69,参加申込書!$E$17:$I$136,5,FALSE))</f>
        <v/>
      </c>
      <c r="I69" s="17" t="str">
        <f>IF($D69="","",VLOOKUP($D69,参加申込書!$D$17:$E$136,2,FALSE))</f>
        <v/>
      </c>
      <c r="J69" s="17" t="str">
        <f>IF($I69="","",VLOOKUP($I69,参加申込書!$E$17:$I$136,4,FALSE))</f>
        <v/>
      </c>
      <c r="K69" s="17">
        <f>IF($J69="",100,VLOOKUP($J69,参加申込書!$K$18:$O$34,3,FALSE))</f>
        <v>100</v>
      </c>
      <c r="L69" s="17">
        <f>IF($G69="",0,VLOOKUP($G69,参加申込書!$L$18:$M$34,2,FALSE))</f>
        <v>0</v>
      </c>
      <c r="M69" s="19" t="str">
        <f>IF(組演武!$D89="","",組演武!$D89)</f>
        <v/>
      </c>
      <c r="N69" s="19" t="str">
        <f>IF(組演武!$I89="","",組演武!$I89)</f>
        <v/>
      </c>
    </row>
    <row r="70" spans="2:14" ht="18" customHeight="1" x14ac:dyDescent="0.15">
      <c r="B70" s="8">
        <v>6</v>
      </c>
      <c r="C70" s="10" t="str">
        <f>IF($I70="","",VLOOKUP($I70,参加申込書!$E$17:$I$136,2,FALSE))</f>
        <v/>
      </c>
      <c r="D70" s="54"/>
      <c r="E70" s="9" t="str">
        <f>IF($I70="","",VLOOKUP($I70,参加申込書!$E$17:$I$136,3,FALSE))</f>
        <v/>
      </c>
      <c r="F70" s="9" t="str">
        <f>IF($J70="","",VLOOKUP($J70,参加申込書!$K$18:$O$34,4,FALSE))</f>
        <v/>
      </c>
      <c r="G70" s="56" t="str">
        <f>IF($I70="","",VLOOKUP($I70,参加申込書!$E$17:$I$136,5,FALSE))</f>
        <v/>
      </c>
      <c r="I70" s="17" t="str">
        <f>IF($D70="","",VLOOKUP($D70,参加申込書!$D$17:$E$136,2,FALSE))</f>
        <v/>
      </c>
      <c r="J70" s="17" t="str">
        <f>IF($I70="","",VLOOKUP($I70,参加申込書!$E$17:$I$136,4,FALSE))</f>
        <v/>
      </c>
      <c r="K70" s="17">
        <f>IF($J70="",100,VLOOKUP($J70,参加申込書!$K$18:$O$34,3,FALSE))</f>
        <v>100</v>
      </c>
      <c r="L70" s="17">
        <f>IF($G70="",0,VLOOKUP($G70,参加申込書!$L$18:$M$34,2,FALSE))</f>
        <v>0</v>
      </c>
      <c r="M70" s="20" t="str">
        <f>IF(組演武!$D90="","",組演武!$D90)</f>
        <v/>
      </c>
      <c r="N70" s="20" t="str">
        <f>IF(組演武!$I90="","",組演武!$I90)</f>
        <v/>
      </c>
    </row>
    <row r="71" spans="2:14" ht="18" customHeight="1" x14ac:dyDescent="0.15">
      <c r="B71" s="8">
        <v>7</v>
      </c>
      <c r="C71" s="10" t="str">
        <f>IF($I71="","",VLOOKUP($I71,参加申込書!$E$17:$I$136,2,FALSE))</f>
        <v/>
      </c>
      <c r="D71" s="54"/>
      <c r="E71" s="9" t="str">
        <f>IF($I71="","",VLOOKUP($I71,参加申込書!$E$17:$I$136,3,FALSE))</f>
        <v/>
      </c>
      <c r="F71" s="9" t="str">
        <f>IF($J71="","",VLOOKUP($J71,参加申込書!$K$18:$O$34,4,FALSE))</f>
        <v/>
      </c>
      <c r="G71" s="56" t="str">
        <f>IF($I71="","",VLOOKUP($I71,参加申込書!$E$17:$I$136,5,FALSE))</f>
        <v/>
      </c>
      <c r="I71" s="17" t="str">
        <f>IF($D71="","",VLOOKUP($D71,参加申込書!$D$17:$E$136,2,FALSE))</f>
        <v/>
      </c>
      <c r="J71" s="17" t="str">
        <f>IF($I71="","",VLOOKUP($I71,参加申込書!$E$17:$I$136,4,FALSE))</f>
        <v/>
      </c>
      <c r="K71" s="17">
        <f>IF($J71="",100,VLOOKUP($J71,参加申込書!$K$18:$O$34,3,FALSE))</f>
        <v>100</v>
      </c>
      <c r="L71" s="17">
        <f>IF($G71="",0,VLOOKUP($G71,参加申込書!$L$18:$M$34,2,FALSE))</f>
        <v>0</v>
      </c>
      <c r="M71" s="58"/>
      <c r="N71" s="58"/>
    </row>
    <row r="72" spans="2:14" ht="18" customHeight="1" x14ac:dyDescent="0.15">
      <c r="B72" s="8">
        <v>8</v>
      </c>
      <c r="C72" s="10" t="str">
        <f>IF($I72="","",VLOOKUP($I72,参加申込書!$E$17:$I$136,2,FALSE))</f>
        <v/>
      </c>
      <c r="D72" s="54"/>
      <c r="E72" s="9" t="str">
        <f>IF($I72="","",VLOOKUP($I72,参加申込書!$E$17:$I$136,3,FALSE))</f>
        <v/>
      </c>
      <c r="F72" s="9" t="str">
        <f>IF($J72="","",VLOOKUP($J72,参加申込書!$K$18:$O$34,4,FALSE))</f>
        <v/>
      </c>
      <c r="G72" s="56" t="str">
        <f>IF($I72="","",VLOOKUP($I72,参加申込書!$E$17:$I$136,5,FALSE))</f>
        <v/>
      </c>
      <c r="I72" s="17" t="str">
        <f>IF($D72="","",VLOOKUP($D72,参加申込書!$D$17:$E$136,2,FALSE))</f>
        <v/>
      </c>
      <c r="J72" s="17" t="str">
        <f>IF($I72="","",VLOOKUP($I72,参加申込書!$E$17:$I$136,4,FALSE))</f>
        <v/>
      </c>
      <c r="K72" s="17">
        <f>IF($J72="",100,VLOOKUP($J72,参加申込書!$K$18:$O$34,3,FALSE))</f>
        <v>100</v>
      </c>
      <c r="L72" s="17">
        <f>IF($G72="",0,VLOOKUP($G72,参加申込書!$L$18:$M$34,2,FALSE))</f>
        <v>0</v>
      </c>
      <c r="M72" s="58"/>
      <c r="N72" s="58"/>
    </row>
    <row r="73" spans="2:14" ht="18" customHeight="1" x14ac:dyDescent="0.15">
      <c r="B73" s="8">
        <v>9</v>
      </c>
      <c r="C73" s="10" t="str">
        <f>IF($I73="","",VLOOKUP($I73,参加申込書!$E$17:$I$136,2,FALSE))</f>
        <v/>
      </c>
      <c r="D73" s="54"/>
      <c r="E73" s="9" t="str">
        <f>IF($I73="","",VLOOKUP($I73,参加申込書!$E$17:$I$136,3,FALSE))</f>
        <v/>
      </c>
      <c r="F73" s="9" t="str">
        <f>IF($J73="","",VLOOKUP($J73,参加申込書!$K$18:$O$34,4,FALSE))</f>
        <v/>
      </c>
      <c r="G73" s="56" t="str">
        <f>IF($I73="","",VLOOKUP($I73,参加申込書!$E$17:$I$136,5,FALSE))</f>
        <v/>
      </c>
      <c r="I73" s="17" t="str">
        <f>IF($D73="","",VLOOKUP($D73,参加申込書!$D$17:$E$136,2,FALSE))</f>
        <v/>
      </c>
      <c r="J73" s="17" t="str">
        <f>IF($I73="","",VLOOKUP($I73,参加申込書!$E$17:$I$136,4,FALSE))</f>
        <v/>
      </c>
      <c r="K73" s="17">
        <f>IF($J73="",100,VLOOKUP($J73,参加申込書!$K$18:$O$34,3,FALSE))</f>
        <v>100</v>
      </c>
      <c r="L73" s="17">
        <f>IF($G73="",0,VLOOKUP($G73,参加申込書!$L$18:$M$34,2,FALSE))</f>
        <v>0</v>
      </c>
      <c r="M73" s="58"/>
      <c r="N73" s="58"/>
    </row>
    <row r="74" spans="2:14" ht="18" customHeight="1" x14ac:dyDescent="0.15">
      <c r="B74" s="8">
        <v>10</v>
      </c>
      <c r="C74" s="10" t="str">
        <f>IF($I74="","",VLOOKUP($I74,参加申込書!$E$17:$I$136,2,FALSE))</f>
        <v/>
      </c>
      <c r="D74" s="54"/>
      <c r="E74" s="9" t="str">
        <f>IF($I74="","",VLOOKUP($I74,参加申込書!$E$17:$I$136,3,FALSE))</f>
        <v/>
      </c>
      <c r="F74" s="9" t="str">
        <f>IF($J74="","",VLOOKUP($J74,参加申込書!$K$18:$O$34,4,FALSE))</f>
        <v/>
      </c>
      <c r="G74" s="56" t="str">
        <f>IF($I74="","",VLOOKUP($I74,参加申込書!$E$17:$I$136,5,FALSE))</f>
        <v/>
      </c>
      <c r="I74" s="17" t="str">
        <f>IF($D74="","",VLOOKUP($D74,参加申込書!$D$17:$E$136,2,FALSE))</f>
        <v/>
      </c>
      <c r="J74" s="17" t="str">
        <f>IF($I74="","",VLOOKUP($I74,参加申込書!$E$17:$I$136,4,FALSE))</f>
        <v/>
      </c>
      <c r="K74" s="17">
        <f>IF($J74="",100,VLOOKUP($J74,参加申込書!$K$18:$O$34,3,FALSE))</f>
        <v>100</v>
      </c>
      <c r="L74" s="17">
        <f>IF($G74="",0,VLOOKUP($G74,参加申込書!$L$18:$M$34,2,FALSE))</f>
        <v>0</v>
      </c>
      <c r="M74" s="58"/>
      <c r="N74" s="58"/>
    </row>
    <row r="75" spans="2:14" ht="18" customHeight="1" x14ac:dyDescent="0.15">
      <c r="B75" s="8">
        <v>11</v>
      </c>
      <c r="C75" s="10" t="str">
        <f>IF($I75="","",VLOOKUP($I75,参加申込書!$E$17:$I$136,2,FALSE))</f>
        <v/>
      </c>
      <c r="D75" s="54"/>
      <c r="E75" s="9" t="str">
        <f>IF($I75="","",VLOOKUP($I75,参加申込書!$E$17:$I$136,3,FALSE))</f>
        <v/>
      </c>
      <c r="F75" s="9" t="str">
        <f>IF($J75="","",VLOOKUP($J75,参加申込書!$K$18:$O$34,4,FALSE))</f>
        <v/>
      </c>
      <c r="G75" s="56" t="str">
        <f>IF($I75="","",VLOOKUP($I75,参加申込書!$E$17:$I$136,5,FALSE))</f>
        <v/>
      </c>
      <c r="I75" s="17" t="str">
        <f>IF($D75="","",VLOOKUP($D75,参加申込書!$D$17:$E$136,2,FALSE))</f>
        <v/>
      </c>
      <c r="J75" s="17" t="str">
        <f>IF($I75="","",VLOOKUP($I75,参加申込書!$E$17:$I$136,4,FALSE))</f>
        <v/>
      </c>
      <c r="K75" s="17">
        <f>IF($J75="",100,VLOOKUP($J75,参加申込書!$K$18:$O$34,3,FALSE))</f>
        <v>100</v>
      </c>
      <c r="L75" s="17">
        <f>IF($G75="",0,VLOOKUP($G75,参加申込書!$L$18:$M$34,2,FALSE))</f>
        <v>0</v>
      </c>
      <c r="M75" s="58"/>
      <c r="N75" s="58"/>
    </row>
    <row r="76" spans="2:14" ht="18" customHeight="1" x14ac:dyDescent="0.15">
      <c r="B76" s="8">
        <v>12</v>
      </c>
      <c r="C76" s="10" t="str">
        <f>IF($I76="","",VLOOKUP($I76,参加申込書!$E$17:$I$136,2,FALSE))</f>
        <v/>
      </c>
      <c r="D76" s="54"/>
      <c r="E76" s="9" t="str">
        <f>IF($I76="","",VLOOKUP($I76,参加申込書!$E$17:$I$136,3,FALSE))</f>
        <v/>
      </c>
      <c r="F76" s="9" t="str">
        <f>IF($J76="","",VLOOKUP($J76,参加申込書!$K$18:$O$34,4,FALSE))</f>
        <v/>
      </c>
      <c r="G76" s="56" t="str">
        <f>IF($I76="","",VLOOKUP($I76,参加申込書!$E$17:$I$136,5,FALSE))</f>
        <v/>
      </c>
      <c r="I76" s="17" t="str">
        <f>IF($D76="","",VLOOKUP($D76,参加申込書!$D$17:$E$136,2,FALSE))</f>
        <v/>
      </c>
      <c r="J76" s="17" t="str">
        <f>IF($I76="","",VLOOKUP($I76,参加申込書!$E$17:$I$136,4,FALSE))</f>
        <v/>
      </c>
      <c r="K76" s="17">
        <f>IF($J76="",100,VLOOKUP($J76,参加申込書!$K$18:$O$34,3,FALSE))</f>
        <v>100</v>
      </c>
      <c r="L76" s="17">
        <f>IF($G76="",0,VLOOKUP($G76,参加申込書!$L$18:$M$34,2,FALSE))</f>
        <v>0</v>
      </c>
      <c r="M76" s="58"/>
      <c r="N76" s="58"/>
    </row>
    <row r="77" spans="2:14" ht="18" customHeight="1" x14ac:dyDescent="0.15">
      <c r="B77" s="8">
        <v>13</v>
      </c>
      <c r="C77" s="10" t="str">
        <f>IF($I77="","",VLOOKUP($I77,参加申込書!$E$17:$I$136,2,FALSE))</f>
        <v/>
      </c>
      <c r="D77" s="54"/>
      <c r="E77" s="9" t="str">
        <f>IF($I77="","",VLOOKUP($I77,参加申込書!$E$17:$I$136,3,FALSE))</f>
        <v/>
      </c>
      <c r="F77" s="9" t="str">
        <f>IF($J77="","",VLOOKUP($J77,参加申込書!$K$18:$O$34,4,FALSE))</f>
        <v/>
      </c>
      <c r="G77" s="56" t="str">
        <f>IF($I77="","",VLOOKUP($I77,参加申込書!$E$17:$I$136,5,FALSE))</f>
        <v/>
      </c>
      <c r="I77" s="17" t="str">
        <f>IF($D77="","",VLOOKUP($D77,参加申込書!$D$17:$E$136,2,FALSE))</f>
        <v/>
      </c>
      <c r="J77" s="17" t="str">
        <f>IF($I77="","",VLOOKUP($I77,参加申込書!$E$17:$I$136,4,FALSE))</f>
        <v/>
      </c>
      <c r="K77" s="17">
        <f>IF($J77="",100,VLOOKUP($J77,参加申込書!$K$18:$O$34,3,FALSE))</f>
        <v>100</v>
      </c>
      <c r="L77" s="17">
        <f>IF($G77="",0,VLOOKUP($G77,参加申込書!$L$18:$M$34,2,FALSE))</f>
        <v>0</v>
      </c>
      <c r="M77" s="58"/>
      <c r="N77" s="58"/>
    </row>
    <row r="78" spans="2:14" ht="18" customHeight="1" x14ac:dyDescent="0.15">
      <c r="B78" s="8">
        <v>14</v>
      </c>
      <c r="C78" s="10" t="str">
        <f>IF($I78="","",VLOOKUP($I78,参加申込書!$E$17:$I$136,2,FALSE))</f>
        <v/>
      </c>
      <c r="D78" s="54"/>
      <c r="E78" s="9" t="str">
        <f>IF($I78="","",VLOOKUP($I78,参加申込書!$E$17:$I$136,3,FALSE))</f>
        <v/>
      </c>
      <c r="F78" s="9" t="str">
        <f>IF($J78="","",VLOOKUP($J78,参加申込書!$K$18:$O$34,4,FALSE))</f>
        <v/>
      </c>
      <c r="G78" s="56" t="str">
        <f>IF($I78="","",VLOOKUP($I78,参加申込書!$E$17:$I$136,5,FALSE))</f>
        <v/>
      </c>
      <c r="I78" s="17" t="str">
        <f>IF($D78="","",VLOOKUP($D78,参加申込書!$D$17:$E$136,2,FALSE))</f>
        <v/>
      </c>
      <c r="J78" s="17" t="str">
        <f>IF($I78="","",VLOOKUP($I78,参加申込書!$E$17:$I$136,4,FALSE))</f>
        <v/>
      </c>
      <c r="K78" s="17">
        <f>IF($J78="",100,VLOOKUP($J78,参加申込書!$K$18:$O$34,3,FALSE))</f>
        <v>100</v>
      </c>
      <c r="L78" s="17">
        <f>IF($G78="",0,VLOOKUP($G78,参加申込書!$L$18:$M$34,2,FALSE))</f>
        <v>0</v>
      </c>
      <c r="M78" s="58"/>
      <c r="N78" s="58"/>
    </row>
    <row r="79" spans="2:14" ht="18" customHeight="1" x14ac:dyDescent="0.15">
      <c r="B79" s="8">
        <v>15</v>
      </c>
      <c r="C79" s="10" t="str">
        <f>IF($I79="","",VLOOKUP($I79,参加申込書!$E$17:$I$136,2,FALSE))</f>
        <v/>
      </c>
      <c r="D79" s="54"/>
      <c r="E79" s="9" t="str">
        <f>IF($I79="","",VLOOKUP($I79,参加申込書!$E$17:$I$136,3,FALSE))</f>
        <v/>
      </c>
      <c r="F79" s="9" t="str">
        <f>IF($J79="","",VLOOKUP($J79,参加申込書!$K$18:$O$34,4,FALSE))</f>
        <v/>
      </c>
      <c r="G79" s="56" t="str">
        <f>IF($I79="","",VLOOKUP($I79,参加申込書!$E$17:$I$136,5,FALSE))</f>
        <v/>
      </c>
      <c r="I79" s="17" t="str">
        <f>IF($D79="","",VLOOKUP($D79,参加申込書!$D$17:$E$136,2,FALSE))</f>
        <v/>
      </c>
      <c r="J79" s="17" t="str">
        <f>IF($I79="","",VLOOKUP($I79,参加申込書!$E$17:$I$136,4,FALSE))</f>
        <v/>
      </c>
      <c r="K79" s="17">
        <f>IF($J79="",100,VLOOKUP($J79,参加申込書!$K$18:$O$34,3,FALSE))</f>
        <v>100</v>
      </c>
      <c r="L79" s="17">
        <f>IF($G79="",0,VLOOKUP($G79,参加申込書!$L$18:$M$34,2,FALSE))</f>
        <v>0</v>
      </c>
      <c r="M79" s="58"/>
      <c r="N79" s="58"/>
    </row>
    <row r="80" spans="2:14" ht="18" customHeight="1" x14ac:dyDescent="0.15">
      <c r="B80" s="8">
        <v>16</v>
      </c>
      <c r="C80" s="10" t="str">
        <f>IF($I80="","",VLOOKUP($I80,参加申込書!$E$17:$I$136,2,FALSE))</f>
        <v/>
      </c>
      <c r="D80" s="54"/>
      <c r="E80" s="9" t="str">
        <f>IF($I80="","",VLOOKUP($I80,参加申込書!$E$17:$I$136,3,FALSE))</f>
        <v/>
      </c>
      <c r="F80" s="9" t="str">
        <f>IF($J80="","",VLOOKUP($J80,参加申込書!$K$18:$O$34,4,FALSE))</f>
        <v/>
      </c>
      <c r="G80" s="56" t="str">
        <f>IF($I80="","",VLOOKUP($I80,参加申込書!$E$17:$I$136,5,FALSE))</f>
        <v/>
      </c>
      <c r="I80" s="17" t="str">
        <f>IF($D80="","",VLOOKUP($D80,参加申込書!$D$17:$E$136,2,FALSE))</f>
        <v/>
      </c>
      <c r="J80" s="17" t="str">
        <f>IF($I80="","",VLOOKUP($I80,参加申込書!$E$17:$I$136,4,FALSE))</f>
        <v/>
      </c>
      <c r="K80" s="17">
        <f>IF($J80="",100,VLOOKUP($J80,参加申込書!$K$18:$O$34,3,FALSE))</f>
        <v>100</v>
      </c>
      <c r="L80" s="17">
        <f>IF($G80="",0,VLOOKUP($G80,参加申込書!$L$18:$M$34,2,FALSE))</f>
        <v>0</v>
      </c>
      <c r="M80" s="58"/>
      <c r="N80" s="58"/>
    </row>
    <row r="81" spans="9:28" ht="18" customHeight="1" x14ac:dyDescent="0.15">
      <c r="I81" s="14"/>
      <c r="J81" s="14"/>
      <c r="K81" s="14"/>
      <c r="L81" s="14"/>
      <c r="M81" s="58"/>
      <c r="N81" s="58"/>
    </row>
    <row r="82" spans="9:28" ht="18" customHeight="1" x14ac:dyDescent="0.15">
      <c r="I82" s="14"/>
      <c r="J82" s="14"/>
      <c r="K82" s="14"/>
      <c r="L82" s="14"/>
      <c r="M82" s="58"/>
      <c r="N82" s="58"/>
    </row>
    <row r="83" spans="9:28" ht="18" customHeight="1" x14ac:dyDescent="0.15">
      <c r="I83" s="14"/>
      <c r="J83" s="14"/>
      <c r="K83" s="14"/>
      <c r="L83" s="14"/>
      <c r="M83" s="58"/>
      <c r="N83" s="58"/>
    </row>
    <row r="85" spans="9:28" ht="18" customHeight="1" x14ac:dyDescent="0.15">
      <c r="P85" s="98" t="str">
        <f>B4</f>
        <v>第41回新潟県スポーツ少年団競技別交流大会　第38回少林寺拳法大会</v>
      </c>
      <c r="Q85" s="98"/>
      <c r="R85" s="98"/>
      <c r="S85" s="98"/>
      <c r="T85" s="98"/>
      <c r="U85" s="98"/>
      <c r="V85" s="98"/>
      <c r="W85" s="98"/>
      <c r="X85" s="98"/>
      <c r="Y85" s="98"/>
      <c r="Z85" s="98"/>
      <c r="AA85" s="98"/>
      <c r="AB85" s="98"/>
    </row>
    <row r="86" spans="9:28" ht="27" customHeight="1" x14ac:dyDescent="0.15">
      <c r="P86" s="97" t="str">
        <f>B5</f>
        <v>単独演武 &lt;規定演武&gt;</v>
      </c>
      <c r="Q86" s="97"/>
      <c r="R86" s="97" t="str">
        <f>D5</f>
        <v>小学生７級以下の部</v>
      </c>
      <c r="S86" s="97"/>
      <c r="T86" s="97"/>
      <c r="W86" s="97" t="str">
        <f>B34</f>
        <v>単独演武 &lt;規定演武&gt;</v>
      </c>
      <c r="X86" s="97"/>
      <c r="Y86" s="97" t="str">
        <f>D34</f>
        <v>小学生６級以上の部</v>
      </c>
      <c r="Z86" s="97"/>
      <c r="AA86" s="97"/>
    </row>
    <row r="87" spans="9:28" ht="18" customHeight="1" x14ac:dyDescent="0.15">
      <c r="P87" s="3" t="s">
        <v>31</v>
      </c>
      <c r="Q87" s="4" t="s">
        <v>34</v>
      </c>
      <c r="R87" s="5" t="s">
        <v>35</v>
      </c>
      <c r="S87" s="5" t="s">
        <v>36</v>
      </c>
      <c r="T87" s="5" t="s">
        <v>3</v>
      </c>
      <c r="U87" s="6" t="s">
        <v>37</v>
      </c>
      <c r="W87" s="3" t="s">
        <v>31</v>
      </c>
      <c r="X87" s="4" t="s">
        <v>34</v>
      </c>
      <c r="Y87" s="5" t="s">
        <v>35</v>
      </c>
      <c r="Z87" s="5" t="s">
        <v>36</v>
      </c>
      <c r="AA87" s="5" t="s">
        <v>3</v>
      </c>
      <c r="AB87" s="6" t="s">
        <v>37</v>
      </c>
    </row>
    <row r="88" spans="9:28" ht="18" customHeight="1" x14ac:dyDescent="0.15">
      <c r="P88" s="8">
        <v>1</v>
      </c>
      <c r="Q88" s="10" t="str">
        <f t="shared" ref="Q88:Q111" si="0">IF(C7="","",C7)</f>
        <v/>
      </c>
      <c r="R88" s="54" t="str">
        <f t="shared" ref="R88:R111" si="1">IF(D7="","",D7)</f>
        <v/>
      </c>
      <c r="S88" s="9" t="str">
        <f t="shared" ref="S88:S111" si="2">IF(E7="","",E7)</f>
        <v/>
      </c>
      <c r="T88" s="9" t="str">
        <f t="shared" ref="T88:T111" si="3">IF(F7="","",F7)</f>
        <v/>
      </c>
      <c r="U88" s="56" t="str">
        <f t="shared" ref="U88:U111" si="4">IF(G7="","",G7)</f>
        <v/>
      </c>
      <c r="W88" s="8">
        <v>1</v>
      </c>
      <c r="X88" s="10" t="str">
        <f t="shared" ref="X88:X111" si="5">IF(C36="","",C36)</f>
        <v/>
      </c>
      <c r="Y88" s="54" t="str">
        <f t="shared" ref="Y88:Y111" si="6">IF(D36="","",D36)</f>
        <v/>
      </c>
      <c r="Z88" s="9" t="str">
        <f t="shared" ref="Z88:Z111" si="7">IF(E36="","",E36)</f>
        <v/>
      </c>
      <c r="AA88" s="9" t="str">
        <f t="shared" ref="AA88:AA111" si="8">IF(F36="","",F36)</f>
        <v/>
      </c>
      <c r="AB88" s="56" t="str">
        <f t="shared" ref="AB88:AB111" si="9">IF(G36="","",G36)</f>
        <v/>
      </c>
    </row>
    <row r="89" spans="9:28" ht="18" customHeight="1" x14ac:dyDescent="0.15">
      <c r="P89" s="8">
        <v>2</v>
      </c>
      <c r="Q89" s="10" t="str">
        <f t="shared" si="0"/>
        <v/>
      </c>
      <c r="R89" s="54" t="str">
        <f t="shared" si="1"/>
        <v/>
      </c>
      <c r="S89" s="9" t="str">
        <f t="shared" si="2"/>
        <v/>
      </c>
      <c r="T89" s="9" t="str">
        <f t="shared" si="3"/>
        <v/>
      </c>
      <c r="U89" s="56" t="str">
        <f t="shared" si="4"/>
        <v/>
      </c>
      <c r="W89" s="8">
        <v>2</v>
      </c>
      <c r="X89" s="10" t="str">
        <f t="shared" si="5"/>
        <v/>
      </c>
      <c r="Y89" s="54" t="str">
        <f t="shared" si="6"/>
        <v/>
      </c>
      <c r="Z89" s="9" t="str">
        <f t="shared" si="7"/>
        <v/>
      </c>
      <c r="AA89" s="9" t="str">
        <f t="shared" si="8"/>
        <v/>
      </c>
      <c r="AB89" s="56" t="str">
        <f t="shared" si="9"/>
        <v/>
      </c>
    </row>
    <row r="90" spans="9:28" ht="18" customHeight="1" x14ac:dyDescent="0.15">
      <c r="P90" s="8">
        <v>3</v>
      </c>
      <c r="Q90" s="10" t="str">
        <f t="shared" si="0"/>
        <v/>
      </c>
      <c r="R90" s="54" t="str">
        <f t="shared" si="1"/>
        <v/>
      </c>
      <c r="S90" s="9" t="str">
        <f t="shared" si="2"/>
        <v/>
      </c>
      <c r="T90" s="9" t="str">
        <f t="shared" si="3"/>
        <v/>
      </c>
      <c r="U90" s="56" t="str">
        <f t="shared" si="4"/>
        <v/>
      </c>
      <c r="W90" s="8">
        <v>3</v>
      </c>
      <c r="X90" s="10" t="str">
        <f t="shared" si="5"/>
        <v/>
      </c>
      <c r="Y90" s="54" t="str">
        <f t="shared" si="6"/>
        <v/>
      </c>
      <c r="Z90" s="9" t="str">
        <f t="shared" si="7"/>
        <v/>
      </c>
      <c r="AA90" s="9" t="str">
        <f t="shared" si="8"/>
        <v/>
      </c>
      <c r="AB90" s="56" t="str">
        <f t="shared" si="9"/>
        <v/>
      </c>
    </row>
    <row r="91" spans="9:28" ht="18" customHeight="1" x14ac:dyDescent="0.15">
      <c r="P91" s="8">
        <v>4</v>
      </c>
      <c r="Q91" s="10" t="str">
        <f t="shared" si="0"/>
        <v/>
      </c>
      <c r="R91" s="54" t="str">
        <f t="shared" si="1"/>
        <v/>
      </c>
      <c r="S91" s="9" t="str">
        <f t="shared" si="2"/>
        <v/>
      </c>
      <c r="T91" s="9" t="str">
        <f t="shared" si="3"/>
        <v/>
      </c>
      <c r="U91" s="56" t="str">
        <f t="shared" si="4"/>
        <v/>
      </c>
      <c r="W91" s="8">
        <v>4</v>
      </c>
      <c r="X91" s="10" t="str">
        <f t="shared" si="5"/>
        <v/>
      </c>
      <c r="Y91" s="54" t="str">
        <f t="shared" si="6"/>
        <v/>
      </c>
      <c r="Z91" s="9" t="str">
        <f t="shared" si="7"/>
        <v/>
      </c>
      <c r="AA91" s="9" t="str">
        <f t="shared" si="8"/>
        <v/>
      </c>
      <c r="AB91" s="56" t="str">
        <f t="shared" si="9"/>
        <v/>
      </c>
    </row>
    <row r="92" spans="9:28" ht="18" customHeight="1" x14ac:dyDescent="0.15">
      <c r="P92" s="8">
        <v>5</v>
      </c>
      <c r="Q92" s="10" t="str">
        <f t="shared" si="0"/>
        <v/>
      </c>
      <c r="R92" s="54" t="str">
        <f t="shared" si="1"/>
        <v/>
      </c>
      <c r="S92" s="9" t="str">
        <f t="shared" si="2"/>
        <v/>
      </c>
      <c r="T92" s="9" t="str">
        <f t="shared" si="3"/>
        <v/>
      </c>
      <c r="U92" s="56" t="str">
        <f t="shared" si="4"/>
        <v/>
      </c>
      <c r="W92" s="8">
        <v>5</v>
      </c>
      <c r="X92" s="10" t="str">
        <f t="shared" si="5"/>
        <v/>
      </c>
      <c r="Y92" s="54" t="str">
        <f t="shared" si="6"/>
        <v/>
      </c>
      <c r="Z92" s="9" t="str">
        <f t="shared" si="7"/>
        <v/>
      </c>
      <c r="AA92" s="9" t="str">
        <f t="shared" si="8"/>
        <v/>
      </c>
      <c r="AB92" s="56" t="str">
        <f t="shared" si="9"/>
        <v/>
      </c>
    </row>
    <row r="93" spans="9:28" ht="18" customHeight="1" x14ac:dyDescent="0.15">
      <c r="P93" s="8">
        <v>6</v>
      </c>
      <c r="Q93" s="10" t="str">
        <f t="shared" si="0"/>
        <v/>
      </c>
      <c r="R93" s="54" t="str">
        <f t="shared" si="1"/>
        <v/>
      </c>
      <c r="S93" s="9" t="str">
        <f t="shared" si="2"/>
        <v/>
      </c>
      <c r="T93" s="9" t="str">
        <f t="shared" si="3"/>
        <v/>
      </c>
      <c r="U93" s="56" t="str">
        <f t="shared" si="4"/>
        <v/>
      </c>
      <c r="W93" s="8">
        <v>6</v>
      </c>
      <c r="X93" s="10" t="str">
        <f t="shared" si="5"/>
        <v/>
      </c>
      <c r="Y93" s="54" t="str">
        <f t="shared" si="6"/>
        <v/>
      </c>
      <c r="Z93" s="9" t="str">
        <f t="shared" si="7"/>
        <v/>
      </c>
      <c r="AA93" s="9" t="str">
        <f t="shared" si="8"/>
        <v/>
      </c>
      <c r="AB93" s="56" t="str">
        <f t="shared" si="9"/>
        <v/>
      </c>
    </row>
    <row r="94" spans="9:28" ht="18" customHeight="1" x14ac:dyDescent="0.15">
      <c r="P94" s="8">
        <v>7</v>
      </c>
      <c r="Q94" s="10" t="str">
        <f t="shared" si="0"/>
        <v/>
      </c>
      <c r="R94" s="54" t="str">
        <f t="shared" si="1"/>
        <v/>
      </c>
      <c r="S94" s="9" t="str">
        <f t="shared" si="2"/>
        <v/>
      </c>
      <c r="T94" s="9" t="str">
        <f t="shared" si="3"/>
        <v/>
      </c>
      <c r="U94" s="56" t="str">
        <f t="shared" si="4"/>
        <v/>
      </c>
      <c r="W94" s="8">
        <v>7</v>
      </c>
      <c r="X94" s="10" t="str">
        <f t="shared" si="5"/>
        <v/>
      </c>
      <c r="Y94" s="54" t="str">
        <f t="shared" si="6"/>
        <v/>
      </c>
      <c r="Z94" s="9" t="str">
        <f t="shared" si="7"/>
        <v/>
      </c>
      <c r="AA94" s="9" t="str">
        <f t="shared" si="8"/>
        <v/>
      </c>
      <c r="AB94" s="56" t="str">
        <f t="shared" si="9"/>
        <v/>
      </c>
    </row>
    <row r="95" spans="9:28" ht="18" customHeight="1" x14ac:dyDescent="0.15">
      <c r="P95" s="8">
        <v>8</v>
      </c>
      <c r="Q95" s="10" t="str">
        <f t="shared" si="0"/>
        <v/>
      </c>
      <c r="R95" s="54" t="str">
        <f t="shared" si="1"/>
        <v/>
      </c>
      <c r="S95" s="9" t="str">
        <f t="shared" si="2"/>
        <v/>
      </c>
      <c r="T95" s="9" t="str">
        <f t="shared" si="3"/>
        <v/>
      </c>
      <c r="U95" s="56" t="str">
        <f t="shared" si="4"/>
        <v/>
      </c>
      <c r="W95" s="8">
        <v>8</v>
      </c>
      <c r="X95" s="10" t="str">
        <f t="shared" si="5"/>
        <v/>
      </c>
      <c r="Y95" s="54" t="str">
        <f t="shared" si="6"/>
        <v/>
      </c>
      <c r="Z95" s="9" t="str">
        <f t="shared" si="7"/>
        <v/>
      </c>
      <c r="AA95" s="9" t="str">
        <f t="shared" si="8"/>
        <v/>
      </c>
      <c r="AB95" s="56" t="str">
        <f t="shared" si="9"/>
        <v/>
      </c>
    </row>
    <row r="96" spans="9:28" ht="18" customHeight="1" x14ac:dyDescent="0.15">
      <c r="P96" s="8">
        <v>9</v>
      </c>
      <c r="Q96" s="10" t="str">
        <f t="shared" si="0"/>
        <v/>
      </c>
      <c r="R96" s="54" t="str">
        <f t="shared" si="1"/>
        <v/>
      </c>
      <c r="S96" s="9" t="str">
        <f t="shared" si="2"/>
        <v/>
      </c>
      <c r="T96" s="9" t="str">
        <f t="shared" si="3"/>
        <v/>
      </c>
      <c r="U96" s="56" t="str">
        <f t="shared" si="4"/>
        <v/>
      </c>
      <c r="W96" s="8">
        <v>9</v>
      </c>
      <c r="X96" s="10" t="str">
        <f t="shared" si="5"/>
        <v/>
      </c>
      <c r="Y96" s="54" t="str">
        <f t="shared" si="6"/>
        <v/>
      </c>
      <c r="Z96" s="9" t="str">
        <f t="shared" si="7"/>
        <v/>
      </c>
      <c r="AA96" s="9" t="str">
        <f t="shared" si="8"/>
        <v/>
      </c>
      <c r="AB96" s="56" t="str">
        <f t="shared" si="9"/>
        <v/>
      </c>
    </row>
    <row r="97" spans="16:28" ht="18" customHeight="1" x14ac:dyDescent="0.15">
      <c r="P97" s="8">
        <v>10</v>
      </c>
      <c r="Q97" s="10" t="str">
        <f t="shared" si="0"/>
        <v/>
      </c>
      <c r="R97" s="54" t="str">
        <f t="shared" si="1"/>
        <v/>
      </c>
      <c r="S97" s="9" t="str">
        <f t="shared" si="2"/>
        <v/>
      </c>
      <c r="T97" s="9" t="str">
        <f t="shared" si="3"/>
        <v/>
      </c>
      <c r="U97" s="56" t="str">
        <f t="shared" si="4"/>
        <v/>
      </c>
      <c r="W97" s="8">
        <v>10</v>
      </c>
      <c r="X97" s="10" t="str">
        <f t="shared" si="5"/>
        <v/>
      </c>
      <c r="Y97" s="54" t="str">
        <f t="shared" si="6"/>
        <v/>
      </c>
      <c r="Z97" s="9" t="str">
        <f t="shared" si="7"/>
        <v/>
      </c>
      <c r="AA97" s="9" t="str">
        <f t="shared" si="8"/>
        <v/>
      </c>
      <c r="AB97" s="56" t="str">
        <f t="shared" si="9"/>
        <v/>
      </c>
    </row>
    <row r="98" spans="16:28" ht="18" customHeight="1" x14ac:dyDescent="0.15">
      <c r="P98" s="8">
        <v>11</v>
      </c>
      <c r="Q98" s="10" t="str">
        <f t="shared" si="0"/>
        <v/>
      </c>
      <c r="R98" s="54" t="str">
        <f t="shared" si="1"/>
        <v/>
      </c>
      <c r="S98" s="9" t="str">
        <f t="shared" si="2"/>
        <v/>
      </c>
      <c r="T98" s="9" t="str">
        <f t="shared" si="3"/>
        <v/>
      </c>
      <c r="U98" s="56" t="str">
        <f t="shared" si="4"/>
        <v/>
      </c>
      <c r="W98" s="8">
        <v>11</v>
      </c>
      <c r="X98" s="10" t="str">
        <f t="shared" si="5"/>
        <v/>
      </c>
      <c r="Y98" s="54" t="str">
        <f t="shared" si="6"/>
        <v/>
      </c>
      <c r="Z98" s="9" t="str">
        <f t="shared" si="7"/>
        <v/>
      </c>
      <c r="AA98" s="9" t="str">
        <f t="shared" si="8"/>
        <v/>
      </c>
      <c r="AB98" s="56" t="str">
        <f t="shared" si="9"/>
        <v/>
      </c>
    </row>
    <row r="99" spans="16:28" ht="18" customHeight="1" x14ac:dyDescent="0.15">
      <c r="P99" s="8">
        <v>12</v>
      </c>
      <c r="Q99" s="10" t="str">
        <f t="shared" si="0"/>
        <v/>
      </c>
      <c r="R99" s="54" t="str">
        <f t="shared" si="1"/>
        <v/>
      </c>
      <c r="S99" s="9" t="str">
        <f t="shared" si="2"/>
        <v/>
      </c>
      <c r="T99" s="9" t="str">
        <f t="shared" si="3"/>
        <v/>
      </c>
      <c r="U99" s="56" t="str">
        <f t="shared" si="4"/>
        <v/>
      </c>
      <c r="W99" s="8">
        <v>12</v>
      </c>
      <c r="X99" s="10" t="str">
        <f t="shared" si="5"/>
        <v/>
      </c>
      <c r="Y99" s="54" t="str">
        <f t="shared" si="6"/>
        <v/>
      </c>
      <c r="Z99" s="9" t="str">
        <f t="shared" si="7"/>
        <v/>
      </c>
      <c r="AA99" s="9" t="str">
        <f t="shared" si="8"/>
        <v/>
      </c>
      <c r="AB99" s="56" t="str">
        <f t="shared" si="9"/>
        <v/>
      </c>
    </row>
    <row r="100" spans="16:28" ht="18" customHeight="1" x14ac:dyDescent="0.15">
      <c r="P100" s="8">
        <v>13</v>
      </c>
      <c r="Q100" s="10" t="str">
        <f t="shared" si="0"/>
        <v/>
      </c>
      <c r="R100" s="54" t="str">
        <f t="shared" si="1"/>
        <v/>
      </c>
      <c r="S100" s="9" t="str">
        <f t="shared" si="2"/>
        <v/>
      </c>
      <c r="T100" s="9" t="str">
        <f t="shared" si="3"/>
        <v/>
      </c>
      <c r="U100" s="56" t="str">
        <f t="shared" si="4"/>
        <v/>
      </c>
      <c r="W100" s="8">
        <v>13</v>
      </c>
      <c r="X100" s="10" t="str">
        <f t="shared" si="5"/>
        <v/>
      </c>
      <c r="Y100" s="54" t="str">
        <f t="shared" si="6"/>
        <v/>
      </c>
      <c r="Z100" s="9" t="str">
        <f t="shared" si="7"/>
        <v/>
      </c>
      <c r="AA100" s="9" t="str">
        <f t="shared" si="8"/>
        <v/>
      </c>
      <c r="AB100" s="56" t="str">
        <f t="shared" si="9"/>
        <v/>
      </c>
    </row>
    <row r="101" spans="16:28" ht="18" customHeight="1" x14ac:dyDescent="0.15">
      <c r="P101" s="8">
        <v>14</v>
      </c>
      <c r="Q101" s="10" t="str">
        <f t="shared" si="0"/>
        <v/>
      </c>
      <c r="R101" s="54" t="str">
        <f t="shared" si="1"/>
        <v/>
      </c>
      <c r="S101" s="9" t="str">
        <f t="shared" si="2"/>
        <v/>
      </c>
      <c r="T101" s="9" t="str">
        <f t="shared" si="3"/>
        <v/>
      </c>
      <c r="U101" s="56" t="str">
        <f t="shared" si="4"/>
        <v/>
      </c>
      <c r="W101" s="8">
        <v>14</v>
      </c>
      <c r="X101" s="10" t="str">
        <f t="shared" si="5"/>
        <v/>
      </c>
      <c r="Y101" s="54" t="str">
        <f t="shared" si="6"/>
        <v/>
      </c>
      <c r="Z101" s="9" t="str">
        <f t="shared" si="7"/>
        <v/>
      </c>
      <c r="AA101" s="9" t="str">
        <f t="shared" si="8"/>
        <v/>
      </c>
      <c r="AB101" s="56" t="str">
        <f t="shared" si="9"/>
        <v/>
      </c>
    </row>
    <row r="102" spans="16:28" ht="18" customHeight="1" x14ac:dyDescent="0.15">
      <c r="P102" s="8">
        <v>15</v>
      </c>
      <c r="Q102" s="10" t="str">
        <f t="shared" si="0"/>
        <v/>
      </c>
      <c r="R102" s="54" t="str">
        <f t="shared" si="1"/>
        <v/>
      </c>
      <c r="S102" s="9" t="str">
        <f t="shared" si="2"/>
        <v/>
      </c>
      <c r="T102" s="9" t="str">
        <f t="shared" si="3"/>
        <v/>
      </c>
      <c r="U102" s="56" t="str">
        <f t="shared" si="4"/>
        <v/>
      </c>
      <c r="W102" s="8">
        <v>15</v>
      </c>
      <c r="X102" s="10" t="str">
        <f t="shared" si="5"/>
        <v/>
      </c>
      <c r="Y102" s="54" t="str">
        <f t="shared" si="6"/>
        <v/>
      </c>
      <c r="Z102" s="9" t="str">
        <f t="shared" si="7"/>
        <v/>
      </c>
      <c r="AA102" s="9" t="str">
        <f t="shared" si="8"/>
        <v/>
      </c>
      <c r="AB102" s="56" t="str">
        <f t="shared" si="9"/>
        <v/>
      </c>
    </row>
    <row r="103" spans="16:28" ht="18" customHeight="1" x14ac:dyDescent="0.15">
      <c r="P103" s="8">
        <v>16</v>
      </c>
      <c r="Q103" s="10" t="str">
        <f t="shared" si="0"/>
        <v/>
      </c>
      <c r="R103" s="54" t="str">
        <f t="shared" si="1"/>
        <v/>
      </c>
      <c r="S103" s="9" t="str">
        <f t="shared" si="2"/>
        <v/>
      </c>
      <c r="T103" s="9" t="str">
        <f t="shared" si="3"/>
        <v/>
      </c>
      <c r="U103" s="56" t="str">
        <f t="shared" si="4"/>
        <v/>
      </c>
      <c r="W103" s="8">
        <v>16</v>
      </c>
      <c r="X103" s="10" t="str">
        <f t="shared" si="5"/>
        <v/>
      </c>
      <c r="Y103" s="54" t="str">
        <f t="shared" si="6"/>
        <v/>
      </c>
      <c r="Z103" s="9" t="str">
        <f t="shared" si="7"/>
        <v/>
      </c>
      <c r="AA103" s="9" t="str">
        <f t="shared" si="8"/>
        <v/>
      </c>
      <c r="AB103" s="56" t="str">
        <f t="shared" si="9"/>
        <v/>
      </c>
    </row>
    <row r="104" spans="16:28" ht="18" customHeight="1" x14ac:dyDescent="0.15">
      <c r="P104" s="8">
        <v>17</v>
      </c>
      <c r="Q104" s="10" t="str">
        <f t="shared" si="0"/>
        <v/>
      </c>
      <c r="R104" s="54" t="str">
        <f t="shared" si="1"/>
        <v/>
      </c>
      <c r="S104" s="9" t="str">
        <f t="shared" si="2"/>
        <v/>
      </c>
      <c r="T104" s="9" t="str">
        <f t="shared" si="3"/>
        <v/>
      </c>
      <c r="U104" s="56" t="str">
        <f t="shared" si="4"/>
        <v/>
      </c>
      <c r="W104" s="8">
        <v>17</v>
      </c>
      <c r="X104" s="10" t="str">
        <f t="shared" si="5"/>
        <v/>
      </c>
      <c r="Y104" s="54" t="str">
        <f t="shared" si="6"/>
        <v/>
      </c>
      <c r="Z104" s="9" t="str">
        <f t="shared" si="7"/>
        <v/>
      </c>
      <c r="AA104" s="9" t="str">
        <f t="shared" si="8"/>
        <v/>
      </c>
      <c r="AB104" s="56" t="str">
        <f t="shared" si="9"/>
        <v/>
      </c>
    </row>
    <row r="105" spans="16:28" ht="18" customHeight="1" x14ac:dyDescent="0.15">
      <c r="P105" s="8">
        <v>18</v>
      </c>
      <c r="Q105" s="10" t="str">
        <f t="shared" si="0"/>
        <v/>
      </c>
      <c r="R105" s="54" t="str">
        <f t="shared" si="1"/>
        <v/>
      </c>
      <c r="S105" s="9" t="str">
        <f t="shared" si="2"/>
        <v/>
      </c>
      <c r="T105" s="9" t="str">
        <f t="shared" si="3"/>
        <v/>
      </c>
      <c r="U105" s="56" t="str">
        <f t="shared" si="4"/>
        <v/>
      </c>
      <c r="W105" s="8">
        <v>18</v>
      </c>
      <c r="X105" s="10" t="str">
        <f t="shared" si="5"/>
        <v/>
      </c>
      <c r="Y105" s="54" t="str">
        <f t="shared" si="6"/>
        <v/>
      </c>
      <c r="Z105" s="9" t="str">
        <f t="shared" si="7"/>
        <v/>
      </c>
      <c r="AA105" s="9" t="str">
        <f t="shared" si="8"/>
        <v/>
      </c>
      <c r="AB105" s="56" t="str">
        <f t="shared" si="9"/>
        <v/>
      </c>
    </row>
    <row r="106" spans="16:28" ht="18" customHeight="1" x14ac:dyDescent="0.15">
      <c r="P106" s="8">
        <v>19</v>
      </c>
      <c r="Q106" s="10" t="str">
        <f t="shared" si="0"/>
        <v/>
      </c>
      <c r="R106" s="54" t="str">
        <f t="shared" si="1"/>
        <v/>
      </c>
      <c r="S106" s="9" t="str">
        <f t="shared" si="2"/>
        <v/>
      </c>
      <c r="T106" s="9" t="str">
        <f t="shared" si="3"/>
        <v/>
      </c>
      <c r="U106" s="56" t="str">
        <f t="shared" si="4"/>
        <v/>
      </c>
      <c r="W106" s="8">
        <v>19</v>
      </c>
      <c r="X106" s="10" t="str">
        <f t="shared" si="5"/>
        <v/>
      </c>
      <c r="Y106" s="54" t="str">
        <f t="shared" si="6"/>
        <v/>
      </c>
      <c r="Z106" s="9" t="str">
        <f t="shared" si="7"/>
        <v/>
      </c>
      <c r="AA106" s="9" t="str">
        <f t="shared" si="8"/>
        <v/>
      </c>
      <c r="AB106" s="56" t="str">
        <f t="shared" si="9"/>
        <v/>
      </c>
    </row>
    <row r="107" spans="16:28" ht="18" customHeight="1" x14ac:dyDescent="0.15">
      <c r="P107" s="8">
        <v>20</v>
      </c>
      <c r="Q107" s="10" t="str">
        <f t="shared" si="0"/>
        <v/>
      </c>
      <c r="R107" s="54" t="str">
        <f t="shared" si="1"/>
        <v/>
      </c>
      <c r="S107" s="9" t="str">
        <f t="shared" si="2"/>
        <v/>
      </c>
      <c r="T107" s="9" t="str">
        <f t="shared" si="3"/>
        <v/>
      </c>
      <c r="U107" s="56" t="str">
        <f t="shared" si="4"/>
        <v/>
      </c>
      <c r="W107" s="8">
        <v>20</v>
      </c>
      <c r="X107" s="10" t="str">
        <f t="shared" si="5"/>
        <v/>
      </c>
      <c r="Y107" s="54" t="str">
        <f t="shared" si="6"/>
        <v/>
      </c>
      <c r="Z107" s="9" t="str">
        <f t="shared" si="7"/>
        <v/>
      </c>
      <c r="AA107" s="9" t="str">
        <f t="shared" si="8"/>
        <v/>
      </c>
      <c r="AB107" s="56" t="str">
        <f t="shared" si="9"/>
        <v/>
      </c>
    </row>
    <row r="108" spans="16:28" ht="18" customHeight="1" x14ac:dyDescent="0.15">
      <c r="P108" s="8">
        <v>21</v>
      </c>
      <c r="Q108" s="10" t="str">
        <f t="shared" si="0"/>
        <v/>
      </c>
      <c r="R108" s="54" t="str">
        <f t="shared" si="1"/>
        <v/>
      </c>
      <c r="S108" s="9" t="str">
        <f t="shared" si="2"/>
        <v/>
      </c>
      <c r="T108" s="9" t="str">
        <f t="shared" si="3"/>
        <v/>
      </c>
      <c r="U108" s="56" t="str">
        <f t="shared" si="4"/>
        <v/>
      </c>
      <c r="W108" s="8">
        <v>21</v>
      </c>
      <c r="X108" s="10" t="str">
        <f t="shared" si="5"/>
        <v/>
      </c>
      <c r="Y108" s="54" t="str">
        <f t="shared" si="6"/>
        <v/>
      </c>
      <c r="Z108" s="9" t="str">
        <f t="shared" si="7"/>
        <v/>
      </c>
      <c r="AA108" s="9" t="str">
        <f t="shared" si="8"/>
        <v/>
      </c>
      <c r="AB108" s="56" t="str">
        <f t="shared" si="9"/>
        <v/>
      </c>
    </row>
    <row r="109" spans="16:28" ht="18" customHeight="1" x14ac:dyDescent="0.15">
      <c r="P109" s="8">
        <v>22</v>
      </c>
      <c r="Q109" s="10" t="str">
        <f t="shared" si="0"/>
        <v/>
      </c>
      <c r="R109" s="54" t="str">
        <f t="shared" si="1"/>
        <v/>
      </c>
      <c r="S109" s="9" t="str">
        <f t="shared" si="2"/>
        <v/>
      </c>
      <c r="T109" s="9" t="str">
        <f t="shared" si="3"/>
        <v/>
      </c>
      <c r="U109" s="56" t="str">
        <f t="shared" si="4"/>
        <v/>
      </c>
      <c r="W109" s="8">
        <v>22</v>
      </c>
      <c r="X109" s="10" t="str">
        <f t="shared" si="5"/>
        <v/>
      </c>
      <c r="Y109" s="54" t="str">
        <f t="shared" si="6"/>
        <v/>
      </c>
      <c r="Z109" s="9" t="str">
        <f t="shared" si="7"/>
        <v/>
      </c>
      <c r="AA109" s="9" t="str">
        <f t="shared" si="8"/>
        <v/>
      </c>
      <c r="AB109" s="56" t="str">
        <f t="shared" si="9"/>
        <v/>
      </c>
    </row>
    <row r="110" spans="16:28" ht="18" customHeight="1" x14ac:dyDescent="0.15">
      <c r="P110" s="8">
        <v>23</v>
      </c>
      <c r="Q110" s="10" t="str">
        <f t="shared" si="0"/>
        <v/>
      </c>
      <c r="R110" s="54" t="str">
        <f t="shared" si="1"/>
        <v/>
      </c>
      <c r="S110" s="9" t="str">
        <f t="shared" si="2"/>
        <v/>
      </c>
      <c r="T110" s="9" t="str">
        <f t="shared" si="3"/>
        <v/>
      </c>
      <c r="U110" s="56" t="str">
        <f t="shared" si="4"/>
        <v/>
      </c>
      <c r="W110" s="8">
        <v>23</v>
      </c>
      <c r="X110" s="10" t="str">
        <f t="shared" si="5"/>
        <v/>
      </c>
      <c r="Y110" s="54" t="str">
        <f t="shared" si="6"/>
        <v/>
      </c>
      <c r="Z110" s="9" t="str">
        <f t="shared" si="7"/>
        <v/>
      </c>
      <c r="AA110" s="9" t="str">
        <f t="shared" si="8"/>
        <v/>
      </c>
      <c r="AB110" s="56" t="str">
        <f t="shared" si="9"/>
        <v/>
      </c>
    </row>
    <row r="111" spans="16:28" ht="18" customHeight="1" x14ac:dyDescent="0.15">
      <c r="P111" s="8">
        <v>24</v>
      </c>
      <c r="Q111" s="10" t="str">
        <f t="shared" si="0"/>
        <v/>
      </c>
      <c r="R111" s="54" t="str">
        <f t="shared" si="1"/>
        <v/>
      </c>
      <c r="S111" s="9" t="str">
        <f t="shared" si="2"/>
        <v/>
      </c>
      <c r="T111" s="9" t="str">
        <f t="shared" si="3"/>
        <v/>
      </c>
      <c r="U111" s="56" t="str">
        <f t="shared" si="4"/>
        <v/>
      </c>
      <c r="W111" s="8">
        <v>24</v>
      </c>
      <c r="X111" s="10" t="str">
        <f t="shared" si="5"/>
        <v/>
      </c>
      <c r="Y111" s="54" t="str">
        <f t="shared" si="6"/>
        <v/>
      </c>
      <c r="Z111" s="9" t="str">
        <f t="shared" si="7"/>
        <v/>
      </c>
      <c r="AA111" s="9" t="str">
        <f t="shared" si="8"/>
        <v/>
      </c>
      <c r="AB111" s="56" t="str">
        <f t="shared" si="9"/>
        <v/>
      </c>
    </row>
    <row r="112" spans="16:28" ht="18" customHeight="1" x14ac:dyDescent="0.15"/>
    <row r="113" spans="16:21" ht="18" customHeight="1" x14ac:dyDescent="0.15"/>
    <row r="114" spans="16:21" ht="18" customHeight="1" x14ac:dyDescent="0.15"/>
    <row r="115" spans="16:21" ht="27" customHeight="1" x14ac:dyDescent="0.15">
      <c r="P115" s="97" t="str">
        <f>B63</f>
        <v>単独演武 &lt;自由演武&gt;</v>
      </c>
      <c r="Q115" s="97"/>
      <c r="R115" s="97" t="str">
        <f>D63</f>
        <v>中学生の部</v>
      </c>
      <c r="S115" s="97"/>
      <c r="T115" s="97"/>
    </row>
    <row r="116" spans="16:21" ht="18" customHeight="1" x14ac:dyDescent="0.15">
      <c r="P116" s="3" t="s">
        <v>31</v>
      </c>
      <c r="Q116" s="4" t="s">
        <v>34</v>
      </c>
      <c r="R116" s="5" t="s">
        <v>35</v>
      </c>
      <c r="S116" s="5" t="s">
        <v>36</v>
      </c>
      <c r="T116" s="5" t="s">
        <v>3</v>
      </c>
      <c r="U116" s="6" t="s">
        <v>37</v>
      </c>
    </row>
    <row r="117" spans="16:21" ht="18" customHeight="1" x14ac:dyDescent="0.15">
      <c r="P117" s="8">
        <v>1</v>
      </c>
      <c r="Q117" s="10" t="str">
        <f>IF(C65="","",C65)</f>
        <v/>
      </c>
      <c r="R117" s="54" t="str">
        <f>IF(D65="","",D65)</f>
        <v/>
      </c>
      <c r="S117" s="9" t="str">
        <f>IF(E65="","",E65)</f>
        <v/>
      </c>
      <c r="T117" s="9" t="str">
        <f>IF(F65="","",F65)</f>
        <v/>
      </c>
      <c r="U117" s="56" t="str">
        <f>IF(G65="","",G65)</f>
        <v/>
      </c>
    </row>
    <row r="118" spans="16:21" ht="18" customHeight="1" x14ac:dyDescent="0.15">
      <c r="P118" s="8">
        <v>2</v>
      </c>
      <c r="Q118" s="10" t="str">
        <f t="shared" ref="Q118:U118" si="10">IF(C66="","",C66)</f>
        <v/>
      </c>
      <c r="R118" s="54" t="str">
        <f t="shared" si="10"/>
        <v/>
      </c>
      <c r="S118" s="9" t="str">
        <f t="shared" si="10"/>
        <v/>
      </c>
      <c r="T118" s="9" t="str">
        <f t="shared" si="10"/>
        <v/>
      </c>
      <c r="U118" s="56" t="str">
        <f t="shared" si="10"/>
        <v/>
      </c>
    </row>
    <row r="119" spans="16:21" ht="18" customHeight="1" x14ac:dyDescent="0.15">
      <c r="P119" s="8">
        <v>3</v>
      </c>
      <c r="Q119" s="10" t="str">
        <f t="shared" ref="Q119:U119" si="11">IF(C67="","",C67)</f>
        <v/>
      </c>
      <c r="R119" s="54" t="str">
        <f t="shared" si="11"/>
        <v/>
      </c>
      <c r="S119" s="9" t="str">
        <f t="shared" si="11"/>
        <v/>
      </c>
      <c r="T119" s="9" t="str">
        <f t="shared" si="11"/>
        <v/>
      </c>
      <c r="U119" s="56" t="str">
        <f t="shared" si="11"/>
        <v/>
      </c>
    </row>
    <row r="120" spans="16:21" ht="18" customHeight="1" x14ac:dyDescent="0.15">
      <c r="P120" s="8">
        <v>4</v>
      </c>
      <c r="Q120" s="10" t="str">
        <f t="shared" ref="Q120:U120" si="12">IF(C68="","",C68)</f>
        <v/>
      </c>
      <c r="R120" s="54" t="str">
        <f t="shared" si="12"/>
        <v/>
      </c>
      <c r="S120" s="9" t="str">
        <f t="shared" si="12"/>
        <v/>
      </c>
      <c r="T120" s="9" t="str">
        <f t="shared" si="12"/>
        <v/>
      </c>
      <c r="U120" s="56" t="str">
        <f t="shared" si="12"/>
        <v/>
      </c>
    </row>
    <row r="121" spans="16:21" ht="18" customHeight="1" x14ac:dyDescent="0.15">
      <c r="P121" s="8">
        <v>5</v>
      </c>
      <c r="Q121" s="10" t="str">
        <f t="shared" ref="Q121:U121" si="13">IF(C69="","",C69)</f>
        <v/>
      </c>
      <c r="R121" s="54" t="str">
        <f t="shared" si="13"/>
        <v/>
      </c>
      <c r="S121" s="9" t="str">
        <f t="shared" si="13"/>
        <v/>
      </c>
      <c r="T121" s="9" t="str">
        <f t="shared" si="13"/>
        <v/>
      </c>
      <c r="U121" s="56" t="str">
        <f t="shared" si="13"/>
        <v/>
      </c>
    </row>
    <row r="122" spans="16:21" ht="18" customHeight="1" x14ac:dyDescent="0.15">
      <c r="P122" s="8">
        <v>6</v>
      </c>
      <c r="Q122" s="10" t="str">
        <f t="shared" ref="Q122:U122" si="14">IF(C70="","",C70)</f>
        <v/>
      </c>
      <c r="R122" s="54" t="str">
        <f t="shared" si="14"/>
        <v/>
      </c>
      <c r="S122" s="9" t="str">
        <f t="shared" si="14"/>
        <v/>
      </c>
      <c r="T122" s="9" t="str">
        <f t="shared" si="14"/>
        <v/>
      </c>
      <c r="U122" s="56" t="str">
        <f t="shared" si="14"/>
        <v/>
      </c>
    </row>
    <row r="123" spans="16:21" ht="18" customHeight="1" x14ac:dyDescent="0.15">
      <c r="P123" s="8">
        <v>7</v>
      </c>
      <c r="Q123" s="10" t="str">
        <f t="shared" ref="Q123:U123" si="15">IF(C71="","",C71)</f>
        <v/>
      </c>
      <c r="R123" s="54" t="str">
        <f t="shared" si="15"/>
        <v/>
      </c>
      <c r="S123" s="9" t="str">
        <f t="shared" si="15"/>
        <v/>
      </c>
      <c r="T123" s="9" t="str">
        <f t="shared" si="15"/>
        <v/>
      </c>
      <c r="U123" s="56" t="str">
        <f t="shared" si="15"/>
        <v/>
      </c>
    </row>
    <row r="124" spans="16:21" ht="18" customHeight="1" x14ac:dyDescent="0.15">
      <c r="P124" s="8">
        <v>8</v>
      </c>
      <c r="Q124" s="10" t="str">
        <f t="shared" ref="Q124:U124" si="16">IF(C72="","",C72)</f>
        <v/>
      </c>
      <c r="R124" s="54" t="str">
        <f t="shared" si="16"/>
        <v/>
      </c>
      <c r="S124" s="9" t="str">
        <f t="shared" si="16"/>
        <v/>
      </c>
      <c r="T124" s="9" t="str">
        <f t="shared" si="16"/>
        <v/>
      </c>
      <c r="U124" s="56" t="str">
        <f t="shared" si="16"/>
        <v/>
      </c>
    </row>
    <row r="125" spans="16:21" ht="18" customHeight="1" x14ac:dyDescent="0.15">
      <c r="P125" s="8">
        <v>9</v>
      </c>
      <c r="Q125" s="10" t="str">
        <f t="shared" ref="Q125:U125" si="17">IF(C73="","",C73)</f>
        <v/>
      </c>
      <c r="R125" s="54" t="str">
        <f t="shared" si="17"/>
        <v/>
      </c>
      <c r="S125" s="9" t="str">
        <f t="shared" si="17"/>
        <v/>
      </c>
      <c r="T125" s="9" t="str">
        <f t="shared" si="17"/>
        <v/>
      </c>
      <c r="U125" s="56" t="str">
        <f t="shared" si="17"/>
        <v/>
      </c>
    </row>
    <row r="126" spans="16:21" ht="18" customHeight="1" x14ac:dyDescent="0.15">
      <c r="P126" s="8">
        <v>10</v>
      </c>
      <c r="Q126" s="10" t="str">
        <f t="shared" ref="Q126:U126" si="18">IF(C74="","",C74)</f>
        <v/>
      </c>
      <c r="R126" s="54" t="str">
        <f t="shared" si="18"/>
        <v/>
      </c>
      <c r="S126" s="9" t="str">
        <f t="shared" si="18"/>
        <v/>
      </c>
      <c r="T126" s="9" t="str">
        <f t="shared" si="18"/>
        <v/>
      </c>
      <c r="U126" s="56" t="str">
        <f t="shared" si="18"/>
        <v/>
      </c>
    </row>
    <row r="127" spans="16:21" ht="18" customHeight="1" x14ac:dyDescent="0.15">
      <c r="P127" s="8">
        <v>11</v>
      </c>
      <c r="Q127" s="10" t="str">
        <f t="shared" ref="Q127:U127" si="19">IF(C75="","",C75)</f>
        <v/>
      </c>
      <c r="R127" s="54" t="str">
        <f t="shared" si="19"/>
        <v/>
      </c>
      <c r="S127" s="9" t="str">
        <f t="shared" si="19"/>
        <v/>
      </c>
      <c r="T127" s="9" t="str">
        <f t="shared" si="19"/>
        <v/>
      </c>
      <c r="U127" s="56" t="str">
        <f t="shared" si="19"/>
        <v/>
      </c>
    </row>
    <row r="128" spans="16:21" ht="18" customHeight="1" x14ac:dyDescent="0.15">
      <c r="P128" s="8">
        <v>12</v>
      </c>
      <c r="Q128" s="10" t="str">
        <f t="shared" ref="Q128:U128" si="20">IF(C76="","",C76)</f>
        <v/>
      </c>
      <c r="R128" s="54" t="str">
        <f t="shared" si="20"/>
        <v/>
      </c>
      <c r="S128" s="9" t="str">
        <f t="shared" si="20"/>
        <v/>
      </c>
      <c r="T128" s="9" t="str">
        <f t="shared" si="20"/>
        <v/>
      </c>
      <c r="U128" s="56" t="str">
        <f t="shared" si="20"/>
        <v/>
      </c>
    </row>
    <row r="129" spans="16:21" ht="18" customHeight="1" x14ac:dyDescent="0.15">
      <c r="P129" s="8">
        <v>13</v>
      </c>
      <c r="Q129" s="10" t="str">
        <f t="shared" ref="Q129:U129" si="21">IF(C77="","",C77)</f>
        <v/>
      </c>
      <c r="R129" s="54" t="str">
        <f t="shared" si="21"/>
        <v/>
      </c>
      <c r="S129" s="9" t="str">
        <f t="shared" si="21"/>
        <v/>
      </c>
      <c r="T129" s="9" t="str">
        <f t="shared" si="21"/>
        <v/>
      </c>
      <c r="U129" s="56" t="str">
        <f t="shared" si="21"/>
        <v/>
      </c>
    </row>
    <row r="130" spans="16:21" ht="18" customHeight="1" x14ac:dyDescent="0.15">
      <c r="P130" s="8">
        <v>14</v>
      </c>
      <c r="Q130" s="10" t="str">
        <f t="shared" ref="Q130:U130" si="22">IF(C78="","",C78)</f>
        <v/>
      </c>
      <c r="R130" s="54" t="str">
        <f t="shared" si="22"/>
        <v/>
      </c>
      <c r="S130" s="9" t="str">
        <f t="shared" si="22"/>
        <v/>
      </c>
      <c r="T130" s="9" t="str">
        <f t="shared" si="22"/>
        <v/>
      </c>
      <c r="U130" s="56" t="str">
        <f t="shared" si="22"/>
        <v/>
      </c>
    </row>
    <row r="131" spans="16:21" ht="18" customHeight="1" x14ac:dyDescent="0.15">
      <c r="P131" s="8">
        <v>15</v>
      </c>
      <c r="Q131" s="10" t="str">
        <f t="shared" ref="Q131:U131" si="23">IF(C79="","",C79)</f>
        <v/>
      </c>
      <c r="R131" s="54" t="str">
        <f t="shared" si="23"/>
        <v/>
      </c>
      <c r="S131" s="9" t="str">
        <f t="shared" si="23"/>
        <v/>
      </c>
      <c r="T131" s="9" t="str">
        <f t="shared" si="23"/>
        <v/>
      </c>
      <c r="U131" s="56" t="str">
        <f t="shared" si="23"/>
        <v/>
      </c>
    </row>
    <row r="132" spans="16:21" ht="18" customHeight="1" x14ac:dyDescent="0.15">
      <c r="P132" s="8">
        <v>16</v>
      </c>
      <c r="Q132" s="10" t="str">
        <f t="shared" ref="Q132:U132" si="24">IF(C80="","",C80)</f>
        <v/>
      </c>
      <c r="R132" s="54" t="str">
        <f t="shared" si="24"/>
        <v/>
      </c>
      <c r="S132" s="9" t="str">
        <f t="shared" si="24"/>
        <v/>
      </c>
      <c r="T132" s="9" t="str">
        <f t="shared" si="24"/>
        <v/>
      </c>
      <c r="U132" s="56" t="str">
        <f t="shared" si="24"/>
        <v/>
      </c>
    </row>
    <row r="133" spans="16:21" ht="18" customHeight="1" x14ac:dyDescent="0.15"/>
    <row r="134" spans="16:21" ht="18" customHeight="1" x14ac:dyDescent="0.15"/>
    <row r="135" spans="16:21" ht="18" customHeight="1" x14ac:dyDescent="0.15"/>
  </sheetData>
  <sheetProtection sheet="1" objects="1" scenarios="1"/>
  <protectedRanges>
    <protectedRange sqref="D7:D30 D36:D59 D65:D80" name="範囲1"/>
  </protectedRanges>
  <mergeCells count="15">
    <mergeCell ref="P115:Q115"/>
    <mergeCell ref="R115:T115"/>
    <mergeCell ref="M5:N5"/>
    <mergeCell ref="P86:Q86"/>
    <mergeCell ref="R86:T86"/>
    <mergeCell ref="W86:X86"/>
    <mergeCell ref="Y86:AA86"/>
    <mergeCell ref="P85:AB85"/>
    <mergeCell ref="B63:C63"/>
    <mergeCell ref="D63:F63"/>
    <mergeCell ref="B34:C34"/>
    <mergeCell ref="D34:F34"/>
    <mergeCell ref="B4:G4"/>
    <mergeCell ref="B5:C5"/>
    <mergeCell ref="D5:F5"/>
  </mergeCells>
  <phoneticPr fontId="2"/>
  <conditionalFormatting sqref="D65:D80 M7:N70 D7:D30 D36:D59">
    <cfRule type="duplicateValues" dxfId="4" priority="5"/>
  </conditionalFormatting>
  <conditionalFormatting sqref="G7">
    <cfRule type="expression" dxfId="3" priority="4">
      <formula>$L7&gt;3</formula>
    </cfRule>
  </conditionalFormatting>
  <conditionalFormatting sqref="G8:G30">
    <cfRule type="expression" dxfId="2" priority="3">
      <formula>$L8&gt;3</formula>
    </cfRule>
  </conditionalFormatting>
  <conditionalFormatting sqref="G36">
    <cfRule type="expression" dxfId="1" priority="2">
      <formula>$L36&lt;4</formula>
    </cfRule>
  </conditionalFormatting>
  <conditionalFormatting sqref="G37:G59">
    <cfRule type="expression" dxfId="0" priority="1">
      <formula>$L37&lt;4</formula>
    </cfRule>
  </conditionalFormatting>
  <pageMargins left="0.59055118110236227" right="0.39370078740157483" top="0.59055118110236227" bottom="0.39370078740157483" header="0" footer="0"/>
  <pageSetup paperSize="9" scale="72" orientation="portrait" r:id="rId1"/>
  <rowBreaks count="1" manualBreakCount="1">
    <brk id="62" min="1" max="11"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参加申込書!$D$16:$D$136</xm:f>
          </x14:formula1>
          <xm:sqref>D65:D80 D7:D30 D36:D59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参加申込書</vt:lpstr>
      <vt:lpstr>組演武</vt:lpstr>
      <vt:lpstr>単独演武</vt:lpstr>
      <vt:lpstr>参加申込書!Print_Area</vt:lpstr>
      <vt:lpstr>組演武!Print_Area</vt:lpstr>
      <vt:lpstr>単独演武!Print_Area</vt:lpstr>
      <vt:lpstr>組演武!Print_Titles</vt:lpstr>
      <vt:lpstr>単独演武!Print_Titles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shin</dc:creator>
  <cp:lastModifiedBy>honbo shin</cp:lastModifiedBy>
  <cp:lastPrinted>2021-05-16T09:11:02Z</cp:lastPrinted>
  <dcterms:created xsi:type="dcterms:W3CDTF">2018-07-24T15:03:17Z</dcterms:created>
  <dcterms:modified xsi:type="dcterms:W3CDTF">2021-05-16T09:14:03Z</dcterms:modified>
</cp:coreProperties>
</file>